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735" tabRatio="500" activeTab="0"/>
  </bookViews>
  <sheets>
    <sheet name="Planilha1" sheetId="1" r:id="rId1"/>
  </sheets>
  <definedNames>
    <definedName name="_xlnm.Print_Area" localSheetId="0">'Planilha1'!$A$1:$O$135</definedName>
  </definedNames>
  <calcPr fullCalcOnLoad="1"/>
</workbook>
</file>

<file path=xl/sharedStrings.xml><?xml version="1.0" encoding="utf-8"?>
<sst xmlns="http://schemas.openxmlformats.org/spreadsheetml/2006/main" count="138" uniqueCount="68">
  <si>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</si>
  <si>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</si>
  <si>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</si>
  <si>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</si>
  <si>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</si>
  <si>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</si>
  <si>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</si>
  <si>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</si>
  <si>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</si>
  <si>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</si>
  <si>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</si>
  <si>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</si>
  <si>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</si>
  <si>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</si>
  <si>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</si>
  <si>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</si>
  <si>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</si>
  <si>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</si>
  <si>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</si>
  <si>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</si>
  <si>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</si>
  <si>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</si>
  <si>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</si>
  <si>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</si>
  <si>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</si>
  <si>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</si>
  <si>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</si>
  <si>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</si>
  <si>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</si>
  <si>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</si>
  <si>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</si>
  <si>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</si>
  <si>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</si>
  <si>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</si>
  <si>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</si>
  <si>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</si>
  <si>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</si>
  <si>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</si>
  <si>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</si>
  <si>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</si>
  <si>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</si>
  <si>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</si>
  <si>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</si>
  <si>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</si>
  <si>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</si>
  <si>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</si>
  <si>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</si>
  <si>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</si>
  <si>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</si>
  <si>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</si>
  <si>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</si>
  <si>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</si>
  <si>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</si>
  <si>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</si>
  <si>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</si>
  <si>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</si>
  <si>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</si>
  <si>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</si>
  <si>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</si>
  <si>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</si>
  <si>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</si>
  <si>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</si>
  <si>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</si>
  <si>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</si>
  <si>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</si>
  <si>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</si>
  <si>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Data da última atualização: 07/03/2022</t>
  </si>
  <si>
    <t>FEVEREIRO/2022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</si>
</sst>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17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40" zoomScaleNormal="25" zoomScaleSheetLayoutView="40" zoomScalePageLayoutView="0" workbookViewId="0" topLeftCell="A1">
      <pane xSplit="1" ySplit="7" topLeftCell="B8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67</v>
      </c>
      <c r="L2" s="41"/>
      <c r="M2" s="41"/>
      <c r="N2" s="41"/>
      <c r="O2" s="41"/>
      <c r="P2" s="36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25.5" customHeight="1">
      <c r="A6" s="38"/>
      <c r="B6" s="38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SUM(B8:B18)</f>
        <v>269634000</v>
      </c>
      <c r="C7" s="7">
        <f>SUM(C8:C18)</f>
        <v>14257581.43</v>
      </c>
      <c r="D7" s="7">
        <f>SUM(D8:D18)</f>
        <v>19450262.320000004</v>
      </c>
      <c r="E7" s="7"/>
      <c r="F7" s="7"/>
      <c r="G7" s="7"/>
      <c r="H7" s="7"/>
      <c r="I7" s="7"/>
      <c r="J7" s="7"/>
      <c r="K7" s="7"/>
      <c r="L7" s="7"/>
      <c r="M7" s="7"/>
      <c r="N7" s="7"/>
      <c r="O7" s="7">
        <f aca="true" t="shared" si="0" ref="O7:O38">SUM(C7:N7)</f>
        <v>33707843.75</v>
      </c>
      <c r="P7" s="8"/>
    </row>
    <row r="8" spans="1:15" s="13" customFormat="1" ht="30" customHeight="1">
      <c r="A8" s="10" t="s">
        <v>18</v>
      </c>
      <c r="B8" s="11">
        <v>2129000</v>
      </c>
      <c r="C8" s="11">
        <v>0</v>
      </c>
      <c r="D8" s="11">
        <v>0</v>
      </c>
      <c r="E8" s="11"/>
      <c r="F8" s="11"/>
      <c r="G8" s="11"/>
      <c r="H8" s="11"/>
      <c r="I8" s="11"/>
      <c r="J8" s="12"/>
      <c r="K8" s="12"/>
      <c r="L8" s="12"/>
      <c r="M8" s="12"/>
      <c r="N8" s="12"/>
      <c r="O8" s="12">
        <f t="shared" si="0"/>
        <v>0</v>
      </c>
    </row>
    <row r="9" spans="1:15" s="13" customFormat="1" ht="30" customHeight="1">
      <c r="A9" s="10" t="s">
        <v>19</v>
      </c>
      <c r="B9" s="11">
        <v>8757554.2</v>
      </c>
      <c r="C9" s="11">
        <v>0</v>
      </c>
      <c r="D9" s="11">
        <v>0</v>
      </c>
      <c r="E9" s="11"/>
      <c r="F9" s="14"/>
      <c r="G9" s="11"/>
      <c r="H9" s="11"/>
      <c r="I9" s="11"/>
      <c r="J9" s="12"/>
      <c r="K9" s="12"/>
      <c r="L9" s="12"/>
      <c r="M9" s="12"/>
      <c r="N9" s="12"/>
      <c r="O9" s="12">
        <f t="shared" si="0"/>
        <v>0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>
        <f t="shared" si="0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/>
      <c r="F11" s="16"/>
      <c r="G11" s="16"/>
      <c r="H11" s="16"/>
      <c r="I11" s="11"/>
      <c r="J11" s="12"/>
      <c r="K11" s="12"/>
      <c r="L11" s="12"/>
      <c r="M11" s="12"/>
      <c r="N11" s="12"/>
      <c r="O11" s="12">
        <f t="shared" si="0"/>
        <v>0</v>
      </c>
    </row>
    <row r="12" spans="1:15" s="13" customFormat="1" ht="30" customHeight="1">
      <c r="A12" s="15" t="s">
        <v>22</v>
      </c>
      <c r="B12" s="16">
        <v>201558800</v>
      </c>
      <c r="C12" s="16">
        <v>12856749.5</v>
      </c>
      <c r="D12" s="16">
        <v>14564334.75</v>
      </c>
      <c r="E12" s="16"/>
      <c r="F12" s="16"/>
      <c r="G12" s="16"/>
      <c r="H12" s="16"/>
      <c r="I12" s="11"/>
      <c r="J12" s="12"/>
      <c r="K12" s="12"/>
      <c r="L12" s="12"/>
      <c r="M12" s="12"/>
      <c r="N12" s="12"/>
      <c r="O12" s="12">
        <f t="shared" si="0"/>
        <v>27421084.25</v>
      </c>
    </row>
    <row r="13" spans="1:15" s="17" customFormat="1" ht="30" customHeight="1">
      <c r="A13" s="15" t="s">
        <v>23</v>
      </c>
      <c r="B13" s="16">
        <f>1801000+36200000</f>
        <v>38001000</v>
      </c>
      <c r="C13" s="16">
        <v>0</v>
      </c>
      <c r="D13" s="16">
        <f>2168.39+3072933.89</f>
        <v>3075102.2800000003</v>
      </c>
      <c r="E13" s="16"/>
      <c r="F13" s="16"/>
      <c r="G13" s="16"/>
      <c r="H13" s="16"/>
      <c r="I13" s="11"/>
      <c r="J13" s="11"/>
      <c r="K13" s="11"/>
      <c r="L13" s="11"/>
      <c r="M13" s="11"/>
      <c r="N13" s="11"/>
      <c r="O13" s="12">
        <f t="shared" si="0"/>
        <v>3075102.2800000003</v>
      </c>
    </row>
    <row r="14" spans="1:15" s="17" customFormat="1" ht="30" customHeight="1">
      <c r="A14" s="15" t="s">
        <v>24</v>
      </c>
      <c r="B14" s="16">
        <v>12720000</v>
      </c>
      <c r="C14" s="16">
        <v>1026946</v>
      </c>
      <c r="D14" s="16">
        <v>1270949.87</v>
      </c>
      <c r="E14" s="16"/>
      <c r="F14" s="16"/>
      <c r="G14" s="16"/>
      <c r="H14" s="16"/>
      <c r="I14" s="11"/>
      <c r="J14" s="11"/>
      <c r="K14" s="11"/>
      <c r="L14" s="11"/>
      <c r="M14" s="11"/>
      <c r="N14" s="11"/>
      <c r="O14" s="12">
        <f t="shared" si="0"/>
        <v>2297895.87</v>
      </c>
    </row>
    <row r="15" spans="1:15" s="13" customFormat="1" ht="30" customHeight="1">
      <c r="A15" s="15" t="s">
        <v>25</v>
      </c>
      <c r="B15" s="16">
        <v>800000</v>
      </c>
      <c r="C15" s="16">
        <v>0</v>
      </c>
      <c r="D15" s="16">
        <v>43435.57</v>
      </c>
      <c r="E15" s="16"/>
      <c r="F15" s="16"/>
      <c r="G15" s="16"/>
      <c r="H15" s="16"/>
      <c r="I15" s="11"/>
      <c r="J15" s="12"/>
      <c r="K15" s="12"/>
      <c r="L15" s="12"/>
      <c r="M15" s="12"/>
      <c r="N15" s="12"/>
      <c r="O15" s="12">
        <f t="shared" si="0"/>
        <v>43435.57</v>
      </c>
    </row>
    <row r="16" spans="1:15" s="13" customFormat="1" ht="30" customHeight="1">
      <c r="A16" s="10" t="s">
        <v>26</v>
      </c>
      <c r="B16" s="11">
        <v>4405645.8</v>
      </c>
      <c r="C16" s="11">
        <v>366885.93</v>
      </c>
      <c r="D16" s="11">
        <v>467323.09</v>
      </c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>
        <f t="shared" si="0"/>
        <v>834209.02</v>
      </c>
    </row>
    <row r="17" spans="1:15" s="13" customFormat="1" ht="30" customHeight="1">
      <c r="A17" s="10" t="s">
        <v>27</v>
      </c>
      <c r="B17" s="11">
        <v>600000</v>
      </c>
      <c r="C17" s="11">
        <v>7000</v>
      </c>
      <c r="D17" s="11">
        <v>7000</v>
      </c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>
        <f t="shared" si="0"/>
        <v>14000</v>
      </c>
    </row>
    <row r="18" spans="1:15" s="13" customFormat="1" ht="30" customHeight="1">
      <c r="A18" s="10" t="s">
        <v>28</v>
      </c>
      <c r="B18" s="11">
        <v>660000</v>
      </c>
      <c r="C18" s="11">
        <v>0</v>
      </c>
      <c r="D18" s="11">
        <v>22116.76</v>
      </c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>
        <f t="shared" si="0"/>
        <v>22116.76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/>
    </row>
    <row r="20" spans="1:15" s="5" customFormat="1" ht="25.5" customHeight="1">
      <c r="A20" s="6" t="s">
        <v>29</v>
      </c>
      <c r="B20" s="20">
        <f>SUM(B21:B38)</f>
        <v>74650000</v>
      </c>
      <c r="C20" s="20">
        <f>SUM(C21:C38)</f>
        <v>8972240.95</v>
      </c>
      <c r="D20" s="20">
        <f>SUM(D21:D38)</f>
        <v>7633847.66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7">
        <f t="shared" si="0"/>
        <v>16606088.61</v>
      </c>
    </row>
    <row r="21" spans="1:15" s="13" customFormat="1" ht="30" customHeight="1">
      <c r="A21" s="15" t="s">
        <v>30</v>
      </c>
      <c r="B21" s="16">
        <v>1377000</v>
      </c>
      <c r="C21" s="16">
        <v>0</v>
      </c>
      <c r="D21" s="16">
        <v>0</v>
      </c>
      <c r="E21" s="16"/>
      <c r="F21" s="16"/>
      <c r="G21" s="16"/>
      <c r="H21" s="16"/>
      <c r="I21" s="16"/>
      <c r="J21" s="12"/>
      <c r="K21" s="12"/>
      <c r="L21" s="12"/>
      <c r="M21" s="12"/>
      <c r="N21" s="12"/>
      <c r="O21" s="12">
        <f t="shared" si="0"/>
        <v>0</v>
      </c>
    </row>
    <row r="22" spans="1:15" s="13" customFormat="1" ht="30" customHeight="1">
      <c r="A22" s="15" t="s">
        <v>31</v>
      </c>
      <c r="B22" s="16">
        <v>11951000</v>
      </c>
      <c r="C22" s="16">
        <v>949274.83</v>
      </c>
      <c r="D22" s="16">
        <v>1019776.8</v>
      </c>
      <c r="E22" s="16"/>
      <c r="F22" s="16"/>
      <c r="G22" s="16"/>
      <c r="H22" s="16"/>
      <c r="I22" s="16"/>
      <c r="J22" s="12"/>
      <c r="K22" s="12"/>
      <c r="L22" s="12"/>
      <c r="M22" s="12"/>
      <c r="N22" s="12"/>
      <c r="O22" s="12">
        <f t="shared" si="0"/>
        <v>1969051.63</v>
      </c>
    </row>
    <row r="23" spans="1:15" s="13" customFormat="1" ht="30" customHeight="1">
      <c r="A23" s="15" t="s">
        <v>32</v>
      </c>
      <c r="B23" s="16">
        <v>735000</v>
      </c>
      <c r="C23" s="16">
        <v>1819.22</v>
      </c>
      <c r="D23" s="16">
        <v>29921.72</v>
      </c>
      <c r="E23" s="16"/>
      <c r="F23" s="16"/>
      <c r="G23" s="16"/>
      <c r="H23" s="16"/>
      <c r="I23" s="16"/>
      <c r="J23" s="12"/>
      <c r="K23" s="12"/>
      <c r="L23" s="12"/>
      <c r="M23" s="12"/>
      <c r="N23" s="12"/>
      <c r="O23" s="12">
        <f t="shared" si="0"/>
        <v>31740.940000000002</v>
      </c>
    </row>
    <row r="24" spans="1:15" s="13" customFormat="1" ht="30" customHeight="1">
      <c r="A24" s="15" t="s">
        <v>33</v>
      </c>
      <c r="B24" s="16">
        <v>1795000</v>
      </c>
      <c r="C24" s="16">
        <v>0</v>
      </c>
      <c r="D24" s="16">
        <v>6252</v>
      </c>
      <c r="E24" s="16"/>
      <c r="F24" s="16"/>
      <c r="G24" s="16"/>
      <c r="H24" s="16"/>
      <c r="I24" s="16"/>
      <c r="J24" s="12"/>
      <c r="K24" s="12"/>
      <c r="L24" s="12"/>
      <c r="M24" s="12"/>
      <c r="N24" s="12"/>
      <c r="O24" s="12">
        <f t="shared" si="0"/>
        <v>6252</v>
      </c>
    </row>
    <row r="25" spans="1:15" s="13" customFormat="1" ht="30" customHeight="1">
      <c r="A25" s="15" t="s">
        <v>34</v>
      </c>
      <c r="B25" s="16">
        <v>5000</v>
      </c>
      <c r="C25" s="16">
        <v>0</v>
      </c>
      <c r="D25" s="16">
        <v>0</v>
      </c>
      <c r="E25" s="16"/>
      <c r="F25" s="16"/>
      <c r="G25" s="16"/>
      <c r="H25" s="16"/>
      <c r="I25" s="16"/>
      <c r="J25" s="12"/>
      <c r="K25" s="12"/>
      <c r="L25" s="12"/>
      <c r="M25" s="12"/>
      <c r="N25" s="12"/>
      <c r="O25" s="12">
        <f t="shared" si="0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/>
      <c r="F26" s="16"/>
      <c r="G26" s="16"/>
      <c r="H26" s="16"/>
      <c r="I26" s="16"/>
      <c r="J26" s="12"/>
      <c r="K26" s="12"/>
      <c r="L26" s="12"/>
      <c r="M26" s="12"/>
      <c r="N26" s="12"/>
      <c r="O26" s="12">
        <f t="shared" si="0"/>
        <v>0</v>
      </c>
    </row>
    <row r="27" spans="1:15" s="13" customFormat="1" ht="30" customHeight="1">
      <c r="A27" s="15" t="s">
        <v>36</v>
      </c>
      <c r="B27" s="16">
        <v>735000</v>
      </c>
      <c r="C27" s="16">
        <v>0</v>
      </c>
      <c r="D27" s="16">
        <v>0</v>
      </c>
      <c r="E27" s="16"/>
      <c r="F27" s="16"/>
      <c r="G27" s="16"/>
      <c r="H27" s="16"/>
      <c r="I27" s="16"/>
      <c r="J27" s="12"/>
      <c r="K27" s="12"/>
      <c r="L27" s="12"/>
      <c r="M27" s="12"/>
      <c r="N27" s="12"/>
      <c r="O27" s="12">
        <f t="shared" si="0"/>
        <v>0</v>
      </c>
    </row>
    <row r="28" spans="1:15" s="13" customFormat="1" ht="30" customHeight="1">
      <c r="A28" s="15" t="s">
        <v>37</v>
      </c>
      <c r="B28" s="16">
        <v>5000</v>
      </c>
      <c r="C28" s="16">
        <v>0</v>
      </c>
      <c r="D28" s="16">
        <v>0</v>
      </c>
      <c r="E28" s="16"/>
      <c r="F28" s="16"/>
      <c r="G28" s="16"/>
      <c r="H28" s="16"/>
      <c r="I28" s="16"/>
      <c r="J28" s="12"/>
      <c r="K28" s="12"/>
      <c r="L28" s="12"/>
      <c r="M28" s="12"/>
      <c r="N28" s="12"/>
      <c r="O28" s="12">
        <f t="shared" si="0"/>
        <v>0</v>
      </c>
    </row>
    <row r="29" spans="1:15" s="13" customFormat="1" ht="30" customHeight="1">
      <c r="A29" s="15" t="s">
        <v>38</v>
      </c>
      <c r="B29" s="16">
        <v>652000</v>
      </c>
      <c r="C29" s="16">
        <v>0</v>
      </c>
      <c r="D29" s="16">
        <v>156011.39</v>
      </c>
      <c r="E29" s="16"/>
      <c r="F29" s="16"/>
      <c r="G29" s="16"/>
      <c r="H29" s="16"/>
      <c r="I29" s="16"/>
      <c r="J29" s="12"/>
      <c r="K29" s="12"/>
      <c r="L29" s="12"/>
      <c r="M29" s="12"/>
      <c r="N29" s="12"/>
      <c r="O29" s="12">
        <f t="shared" si="0"/>
        <v>156011.39</v>
      </c>
    </row>
    <row r="30" spans="1:15" s="13" customFormat="1" ht="30" customHeight="1">
      <c r="A30" s="15" t="s">
        <v>39</v>
      </c>
      <c r="B30" s="16">
        <v>2205000</v>
      </c>
      <c r="C30" s="16">
        <v>0</v>
      </c>
      <c r="D30" s="16">
        <v>0</v>
      </c>
      <c r="E30" s="16"/>
      <c r="F30" s="16"/>
      <c r="G30" s="16"/>
      <c r="H30" s="16"/>
      <c r="I30" s="16"/>
      <c r="J30" s="12"/>
      <c r="K30" s="12"/>
      <c r="L30" s="12"/>
      <c r="M30" s="12"/>
      <c r="N30" s="12"/>
      <c r="O30" s="12">
        <f t="shared" si="0"/>
        <v>0</v>
      </c>
    </row>
    <row r="31" spans="1:15" s="13" customFormat="1" ht="30" customHeight="1">
      <c r="A31" s="15" t="s">
        <v>40</v>
      </c>
      <c r="B31" s="16">
        <v>9736000</v>
      </c>
      <c r="C31" s="16">
        <v>0</v>
      </c>
      <c r="D31" s="16">
        <v>229965.95</v>
      </c>
      <c r="E31" s="16"/>
      <c r="F31" s="16"/>
      <c r="G31" s="16"/>
      <c r="H31" s="16"/>
      <c r="I31" s="16"/>
      <c r="J31" s="12"/>
      <c r="K31" s="12"/>
      <c r="L31" s="12"/>
      <c r="M31" s="12"/>
      <c r="N31" s="12"/>
      <c r="O31" s="12">
        <f t="shared" si="0"/>
        <v>229965.95</v>
      </c>
    </row>
    <row r="32" spans="1:15" s="13" customFormat="1" ht="30" customHeight="1">
      <c r="A32" s="15" t="s">
        <v>41</v>
      </c>
      <c r="B32" s="16">
        <v>6423000</v>
      </c>
      <c r="C32" s="16">
        <v>0</v>
      </c>
      <c r="D32" s="16">
        <v>76790.52</v>
      </c>
      <c r="E32" s="16"/>
      <c r="F32" s="16"/>
      <c r="G32" s="16"/>
      <c r="H32" s="16"/>
      <c r="I32" s="16"/>
      <c r="J32" s="12"/>
      <c r="K32" s="12"/>
      <c r="L32" s="12"/>
      <c r="M32" s="12"/>
      <c r="N32" s="12"/>
      <c r="O32" s="12">
        <f t="shared" si="0"/>
        <v>76790.52</v>
      </c>
    </row>
    <row r="33" spans="1:15" s="13" customFormat="1" ht="30" customHeight="1">
      <c r="A33" s="15" t="s">
        <v>42</v>
      </c>
      <c r="B33" s="16">
        <v>16680000</v>
      </c>
      <c r="C33" s="16">
        <v>1381454.66</v>
      </c>
      <c r="D33" s="16">
        <v>2186915.12</v>
      </c>
      <c r="E33" s="16"/>
      <c r="F33" s="16"/>
      <c r="G33" s="16"/>
      <c r="H33" s="16"/>
      <c r="I33" s="16"/>
      <c r="J33" s="12"/>
      <c r="K33" s="12"/>
      <c r="L33" s="12"/>
      <c r="M33" s="12"/>
      <c r="N33" s="12"/>
      <c r="O33" s="12">
        <f t="shared" si="0"/>
        <v>3568369.7800000003</v>
      </c>
    </row>
    <row r="34" spans="1:15" s="13" customFormat="1" ht="30" customHeight="1">
      <c r="A34" s="15" t="s">
        <v>43</v>
      </c>
      <c r="B34" s="16">
        <v>396000</v>
      </c>
      <c r="C34" s="16">
        <v>8.55</v>
      </c>
      <c r="D34" s="16">
        <v>28.1</v>
      </c>
      <c r="E34" s="16"/>
      <c r="F34" s="16"/>
      <c r="G34" s="16"/>
      <c r="H34" s="16"/>
      <c r="I34" s="16"/>
      <c r="J34" s="12"/>
      <c r="K34" s="12"/>
      <c r="L34" s="12"/>
      <c r="M34" s="12"/>
      <c r="N34" s="12"/>
      <c r="O34" s="12">
        <f t="shared" si="0"/>
        <v>36.650000000000006</v>
      </c>
    </row>
    <row r="35" spans="1:15" s="13" customFormat="1" ht="30" customHeight="1">
      <c r="A35" s="15" t="s">
        <v>26</v>
      </c>
      <c r="B35" s="16">
        <v>19031000</v>
      </c>
      <c r="C35" s="16">
        <v>6308626.6</v>
      </c>
      <c r="D35" s="16">
        <v>3753104.9</v>
      </c>
      <c r="E35" s="16"/>
      <c r="F35" s="16"/>
      <c r="G35" s="16"/>
      <c r="H35" s="16"/>
      <c r="I35" s="16"/>
      <c r="J35" s="12"/>
      <c r="K35" s="12"/>
      <c r="L35" s="12"/>
      <c r="M35" s="12"/>
      <c r="N35" s="12"/>
      <c r="O35" s="12">
        <f t="shared" si="0"/>
        <v>10061731.5</v>
      </c>
    </row>
    <row r="36" spans="1:15" s="13" customFormat="1" ht="30" customHeight="1">
      <c r="A36" s="15" t="s">
        <v>27</v>
      </c>
      <c r="B36" s="16">
        <v>1874000</v>
      </c>
      <c r="C36" s="16">
        <v>331057.09</v>
      </c>
      <c r="D36" s="16">
        <v>175081.16</v>
      </c>
      <c r="E36" s="16"/>
      <c r="F36" s="16"/>
      <c r="G36" s="16"/>
      <c r="H36" s="16"/>
      <c r="I36" s="16"/>
      <c r="J36" s="12"/>
      <c r="K36" s="12"/>
      <c r="L36" s="12"/>
      <c r="M36" s="12"/>
      <c r="N36" s="12"/>
      <c r="O36" s="12">
        <f t="shared" si="0"/>
        <v>506138.25</v>
      </c>
    </row>
    <row r="37" spans="1:15" s="13" customFormat="1" ht="30" customHeight="1">
      <c r="A37" s="15" t="s">
        <v>44</v>
      </c>
      <c r="B37" s="16">
        <v>1040000</v>
      </c>
      <c r="C37" s="16">
        <v>0</v>
      </c>
      <c r="D37" s="16">
        <v>0</v>
      </c>
      <c r="E37" s="16"/>
      <c r="F37" s="16"/>
      <c r="G37" s="16"/>
      <c r="H37" s="16"/>
      <c r="I37" s="16"/>
      <c r="J37" s="12"/>
      <c r="K37" s="12"/>
      <c r="L37" s="12"/>
      <c r="M37" s="12"/>
      <c r="N37" s="12"/>
      <c r="O37" s="12">
        <f t="shared" si="0"/>
        <v>0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/>
      <c r="F38" s="16"/>
      <c r="G38" s="16"/>
      <c r="H38" s="16"/>
      <c r="I38" s="16"/>
      <c r="J38" s="12"/>
      <c r="K38" s="12"/>
      <c r="L38" s="12"/>
      <c r="M38" s="12"/>
      <c r="N38" s="12"/>
      <c r="O38" s="12">
        <f t="shared" si="0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SUM(B41:B47)</f>
        <v>32135000</v>
      </c>
      <c r="C40" s="22">
        <f>SUM(C41:C49)</f>
        <v>0</v>
      </c>
      <c r="D40" s="22">
        <f>SUM(D41:D49)</f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7">
        <f aca="true" t="shared" si="1" ref="O40:O49">SUM(C40:N40)</f>
        <v>0</v>
      </c>
    </row>
    <row r="41" spans="1:15" s="13" customFormat="1" ht="30" customHeight="1">
      <c r="A41" s="10" t="s">
        <v>47</v>
      </c>
      <c r="B41" s="11">
        <v>0</v>
      </c>
      <c r="C41" s="11">
        <v>0</v>
      </c>
      <c r="D41" s="11">
        <v>0</v>
      </c>
      <c r="E41" s="11"/>
      <c r="F41" s="11"/>
      <c r="G41" s="11"/>
      <c r="H41" s="11"/>
      <c r="I41" s="12"/>
      <c r="J41" s="12"/>
      <c r="K41" s="12"/>
      <c r="L41" s="12"/>
      <c r="M41" s="12"/>
      <c r="N41" s="12"/>
      <c r="O41" s="12">
        <f t="shared" si="1"/>
        <v>0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/>
      <c r="F42" s="11"/>
      <c r="G42" s="11"/>
      <c r="H42" s="11"/>
      <c r="I42" s="12"/>
      <c r="J42" s="12"/>
      <c r="K42" s="12"/>
      <c r="L42" s="12"/>
      <c r="M42" s="12"/>
      <c r="N42" s="12"/>
      <c r="O42" s="12">
        <f t="shared" si="1"/>
        <v>0</v>
      </c>
    </row>
    <row r="43" spans="1:15" s="13" customFormat="1" ht="30" customHeight="1">
      <c r="A43" s="10" t="s">
        <v>49</v>
      </c>
      <c r="B43" s="11">
        <v>10950000</v>
      </c>
      <c r="C43" s="11">
        <v>0</v>
      </c>
      <c r="D43" s="11">
        <v>0</v>
      </c>
      <c r="E43" s="11"/>
      <c r="F43" s="11"/>
      <c r="G43" s="11"/>
      <c r="H43" s="11"/>
      <c r="I43" s="12"/>
      <c r="J43" s="12"/>
      <c r="K43" s="12"/>
      <c r="L43" s="12"/>
      <c r="M43" s="12"/>
      <c r="N43" s="12"/>
      <c r="O43" s="12">
        <f t="shared" si="1"/>
        <v>0</v>
      </c>
    </row>
    <row r="44" spans="1:15" s="13" customFormat="1" ht="30" customHeight="1">
      <c r="A44" s="10" t="s">
        <v>50</v>
      </c>
      <c r="B44" s="11">
        <v>7600000</v>
      </c>
      <c r="C44" s="11">
        <v>0</v>
      </c>
      <c r="D44" s="11">
        <v>0</v>
      </c>
      <c r="E44" s="11"/>
      <c r="F44" s="11"/>
      <c r="G44" s="11"/>
      <c r="H44" s="11"/>
      <c r="I44" s="25"/>
      <c r="J44" s="12"/>
      <c r="K44" s="12"/>
      <c r="L44" s="12"/>
      <c r="M44" s="12"/>
      <c r="N44" s="12"/>
      <c r="O44" s="12">
        <f t="shared" si="1"/>
        <v>0</v>
      </c>
    </row>
    <row r="45" spans="1:15" s="13" customFormat="1" ht="30" customHeight="1">
      <c r="A45" s="10" t="s">
        <v>51</v>
      </c>
      <c r="B45" s="11">
        <v>13585000</v>
      </c>
      <c r="C45" s="11">
        <v>0</v>
      </c>
      <c r="D45" s="11">
        <v>0</v>
      </c>
      <c r="E45" s="11"/>
      <c r="F45" s="11"/>
      <c r="G45" s="11"/>
      <c r="H45" s="11"/>
      <c r="I45" s="12"/>
      <c r="J45" s="12"/>
      <c r="K45" s="12"/>
      <c r="L45" s="12"/>
      <c r="M45" s="19"/>
      <c r="N45" s="19"/>
      <c r="O45" s="12">
        <f t="shared" si="1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>
        <v>0</v>
      </c>
      <c r="E46" s="11"/>
      <c r="F46" s="11"/>
      <c r="G46" s="11"/>
      <c r="H46" s="11"/>
      <c r="I46" s="12"/>
      <c r="J46" s="12"/>
      <c r="K46" s="12"/>
      <c r="L46" s="12"/>
      <c r="M46" s="19"/>
      <c r="N46" s="19"/>
      <c r="O46" s="12">
        <f t="shared" si="1"/>
        <v>0</v>
      </c>
    </row>
    <row r="47" spans="1:15" s="13" customFormat="1" ht="30" customHeight="1">
      <c r="A47" s="10" t="s">
        <v>41</v>
      </c>
      <c r="B47" s="11">
        <v>0</v>
      </c>
      <c r="C47" s="11">
        <v>0</v>
      </c>
      <c r="D47" s="11">
        <v>0</v>
      </c>
      <c r="E47" s="11"/>
      <c r="F47" s="11"/>
      <c r="G47" s="11"/>
      <c r="H47" s="11"/>
      <c r="I47" s="12"/>
      <c r="J47" s="12"/>
      <c r="K47" s="12"/>
      <c r="L47" s="12"/>
      <c r="M47" s="19"/>
      <c r="N47" s="19"/>
      <c r="O47" s="12">
        <f t="shared" si="1"/>
        <v>0</v>
      </c>
    </row>
    <row r="48" spans="1:15" s="23" customFormat="1" ht="25.5" customHeight="1">
      <c r="A48" s="26" t="s">
        <v>52</v>
      </c>
      <c r="B48" s="27">
        <f>B49</f>
        <v>1000000</v>
      </c>
      <c r="C48" s="27">
        <v>0</v>
      </c>
      <c r="D48" s="27">
        <v>0</v>
      </c>
      <c r="E48" s="27"/>
      <c r="F48" s="27"/>
      <c r="G48" s="27"/>
      <c r="H48" s="27"/>
      <c r="I48" s="22"/>
      <c r="J48" s="22"/>
      <c r="K48" s="22"/>
      <c r="L48" s="22"/>
      <c r="M48" s="22"/>
      <c r="N48" s="22"/>
      <c r="O48" s="7">
        <f t="shared" si="1"/>
        <v>0</v>
      </c>
    </row>
    <row r="49" spans="1:15" s="13" customFormat="1" ht="25.5" customHeight="1">
      <c r="A49" s="28" t="s">
        <v>53</v>
      </c>
      <c r="B49" s="11">
        <v>1000000</v>
      </c>
      <c r="C49" s="11">
        <v>0</v>
      </c>
      <c r="D49" s="11">
        <v>0</v>
      </c>
      <c r="E49" s="11"/>
      <c r="F49" s="11"/>
      <c r="G49" s="11"/>
      <c r="H49" s="11"/>
      <c r="I49" s="12"/>
      <c r="J49" s="12"/>
      <c r="K49" s="12"/>
      <c r="L49" s="12"/>
      <c r="M49" s="19"/>
      <c r="N49" s="19"/>
      <c r="O49" s="12">
        <f t="shared" si="1"/>
        <v>0</v>
      </c>
    </row>
    <row r="50" spans="1:15" s="31" customFormat="1" ht="25.5" customHeight="1">
      <c r="A50" s="29" t="s">
        <v>54</v>
      </c>
      <c r="B50" s="30">
        <f>SUM(B7+B20+B40+B48)</f>
        <v>377419000</v>
      </c>
      <c r="C50" s="30">
        <f>SUM(C7+C20+C40+C48)</f>
        <v>23229822.38</v>
      </c>
      <c r="D50" s="30">
        <f>SUM(D7+D20+D40+D48)</f>
        <v>27084109.980000004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>
        <f>SUM(C50:N50)</f>
        <v>50313932.36</v>
      </c>
    </row>
    <row r="51" spans="1:15" ht="15">
      <c r="A51" s="31" t="s">
        <v>61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37" t="s">
        <v>55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38" t="s">
        <v>1</v>
      </c>
      <c r="B59" s="38" t="s">
        <v>2</v>
      </c>
      <c r="C59" s="39" t="s">
        <v>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.75">
      <c r="A60" s="38"/>
      <c r="B60" s="38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172000</v>
      </c>
      <c r="C61" s="20">
        <f>SUM(C62:C76)</f>
        <v>0</v>
      </c>
      <c r="D61" s="20">
        <f>SUM(D62:D76)</f>
        <v>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1000</v>
      </c>
      <c r="C63" s="12">
        <v>0</v>
      </c>
      <c r="D63" s="12">
        <v>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57000</v>
      </c>
      <c r="C65" s="12">
        <v>0</v>
      </c>
      <c r="D65" s="12"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3000</v>
      </c>
      <c r="C69" s="12">
        <v>0</v>
      </c>
      <c r="D69" s="12">
        <v>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88000</v>
      </c>
      <c r="C71" s="12">
        <v>0</v>
      </c>
      <c r="D71" s="12">
        <v>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4000</v>
      </c>
      <c r="C72" s="12">
        <v>0</v>
      </c>
      <c r="D72" s="12">
        <v>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>
        <v>0</v>
      </c>
    </row>
    <row r="73" spans="1:15" ht="30" customHeight="1">
      <c r="A73" s="34" t="s">
        <v>56</v>
      </c>
      <c r="B73" s="12">
        <v>1000</v>
      </c>
      <c r="C73" s="12">
        <v>0</v>
      </c>
      <c r="D73" s="12">
        <v>0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68000</v>
      </c>
      <c r="C78" s="22">
        <f>SUM(C79:C85)</f>
        <v>0</v>
      </c>
      <c r="D78" s="22">
        <f>SUM(D79:D85)</f>
        <v>0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>
        <v>0</v>
      </c>
    </row>
    <row r="79" spans="1:15" ht="32.25" customHeight="1">
      <c r="A79" s="34" t="s">
        <v>57</v>
      </c>
      <c r="B79" s="12">
        <v>0</v>
      </c>
      <c r="C79" s="12">
        <v>0</v>
      </c>
      <c r="D79" s="12">
        <v>0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>
        <v>0</v>
      </c>
    </row>
    <row r="80" spans="1:15" ht="32.25" customHeight="1">
      <c r="A80" s="34" t="s">
        <v>58</v>
      </c>
      <c r="B80" s="12">
        <v>0</v>
      </c>
      <c r="C80" s="12">
        <v>0</v>
      </c>
      <c r="D80" s="12">
        <v>0</v>
      </c>
      <c r="E80" s="12"/>
      <c r="F80" s="12"/>
      <c r="G80" s="12"/>
      <c r="H80" s="12"/>
      <c r="I80" s="22"/>
      <c r="J80" s="12"/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37000</v>
      </c>
      <c r="C82" s="12">
        <v>0</v>
      </c>
      <c r="D82" s="12">
        <v>0</v>
      </c>
      <c r="E82" s="12"/>
      <c r="F82" s="12"/>
      <c r="G82" s="12"/>
      <c r="H82" s="12"/>
      <c r="I82" s="22"/>
      <c r="J82" s="12"/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20000</v>
      </c>
      <c r="C83" s="12">
        <v>0</v>
      </c>
      <c r="D83" s="12">
        <v>0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/>
      <c r="F84" s="12"/>
      <c r="G84" s="12"/>
      <c r="H84" s="12"/>
      <c r="I84" s="22"/>
      <c r="J84" s="12"/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10000</v>
      </c>
      <c r="C87" s="22">
        <f>SUM(C88)</f>
        <v>0</v>
      </c>
      <c r="D87" s="22">
        <f>SUM(D88)</f>
        <v>0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10000</v>
      </c>
      <c r="C88" s="12">
        <v>0</v>
      </c>
      <c r="D88" s="12">
        <v>0</v>
      </c>
      <c r="E88" s="12"/>
      <c r="F88" s="12"/>
      <c r="G88" s="12"/>
      <c r="H88" s="12"/>
      <c r="I88" s="12"/>
      <c r="J88" s="12"/>
      <c r="K88" s="12"/>
      <c r="L88" s="12"/>
      <c r="M88" s="12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250000</v>
      </c>
      <c r="C90" s="30">
        <f>C87+C78+C61</f>
        <v>0</v>
      </c>
      <c r="D90" s="30">
        <f>D87+D78+D61</f>
        <v>0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>
        <v>0</v>
      </c>
    </row>
    <row r="91" ht="15">
      <c r="A91" s="31" t="s">
        <v>61</v>
      </c>
    </row>
    <row r="92" ht="15">
      <c r="A92" s="31" t="s">
        <v>66</v>
      </c>
    </row>
    <row r="96" spans="1:15" ht="15.75">
      <c r="A96" s="37" t="s">
        <v>59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38" t="s">
        <v>1</v>
      </c>
      <c r="B98" s="38" t="s">
        <v>2</v>
      </c>
      <c r="C98" s="39" t="s">
        <v>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5.75">
      <c r="A99" s="38"/>
      <c r="B99" s="38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493000</v>
      </c>
      <c r="C100" s="20">
        <f>SUM(C101:C103)</f>
        <v>0</v>
      </c>
      <c r="D100" s="20">
        <f>SUM(D101:D103)</f>
        <v>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393000</v>
      </c>
      <c r="C101" s="12">
        <v>0</v>
      </c>
      <c r="D101" s="12">
        <v>0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50000</v>
      </c>
      <c r="C102" s="12">
        <v>0</v>
      </c>
      <c r="D102" s="12">
        <v>0</v>
      </c>
      <c r="E102" s="12"/>
      <c r="F102" s="12"/>
      <c r="G102" s="12"/>
      <c r="H102" s="12"/>
      <c r="I102" s="20"/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50000</v>
      </c>
      <c r="C103" s="12">
        <v>0</v>
      </c>
      <c r="D103" s="12">
        <v>0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9"/>
      <c r="O105" s="21"/>
    </row>
    <row r="106" spans="1:15" ht="15.75">
      <c r="A106" s="6" t="s">
        <v>46</v>
      </c>
      <c r="B106" s="22">
        <f>SUM(B107)</f>
        <v>7000</v>
      </c>
      <c r="C106" s="22">
        <f>SUM(C107)</f>
        <v>0</v>
      </c>
      <c r="D106" s="22">
        <f>SUM(D107)</f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7000</v>
      </c>
      <c r="C107" s="12">
        <v>0</v>
      </c>
      <c r="D107" s="12">
        <v>0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500000</v>
      </c>
      <c r="C110" s="30">
        <f>C106+C100</f>
        <v>0</v>
      </c>
      <c r="D110" s="30">
        <f>D106+D100</f>
        <v>0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>
        <v>0</v>
      </c>
    </row>
    <row r="111" ht="15">
      <c r="A111" s="31" t="s">
        <v>61</v>
      </c>
    </row>
    <row r="112" ht="15">
      <c r="A112" s="31" t="s">
        <v>66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  <row r="119" ht="14.25">
      <c r="A119" t="s">
        <v>65</v>
      </c>
    </row>
    <row r="152" ht="14.25">
      <c r="A152" t="s">
        <v>60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7:O57"/>
    <mergeCell ref="A59:A60"/>
    <mergeCell ref="B59:B60"/>
    <mergeCell ref="C59:O59"/>
    <mergeCell ref="A96:O96"/>
    <mergeCell ref="A98:A99"/>
    <mergeCell ref="B98:B99"/>
    <mergeCell ref="C98:O98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2022-03-10T12:58:57Z</cp:lastPrinted>
  <dcterms:modified xsi:type="dcterms:W3CDTF">2022-03-10T12:59:22Z</dcterms:modified>
  <cp:category/>
  <cp:version/>
  <cp:contentType/>
  <cp:contentStatus/>
</cp:coreProperties>
</file>