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6885" tabRatio="500" activeTab="0"/>
  </bookViews>
  <sheets>
    <sheet name="Planilha1" sheetId="1" r:id="rId1"/>
  </sheets>
  <definedNames>
    <definedName name="_xlnm.Print_Area" localSheetId="0">'Planilha1'!$A$1:$P$135</definedName>
  </definedNames>
  <calcPr fullCalcOnLoad="1"/>
</workbook>
</file>

<file path=xl/sharedStrings.xml><?xml version="1.0" encoding="utf-8"?>
<sst xmlns="http://schemas.openxmlformats.org/spreadsheetml/2006/main" count="138" uniqueCount="68">
  <si>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</si>
  <si>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</si>
  <si>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</si>
  <si>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</si>
  <si>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</si>
  <si>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</si>
  <si>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</si>
  <si>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</si>
  <si>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</si>
  <si>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</si>
  <si>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</si>
  <si>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</si>
  <si>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</si>
  <si>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</si>
  <si>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</si>
  <si>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</si>
  <si>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</si>
  <si>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</si>
  <si>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</si>
  <si>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</si>
  <si>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</si>
  <si>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</si>
  <si>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</si>
  <si>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</si>
  <si>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</si>
  <si>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</si>
  <si>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</si>
  <si>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</si>
  <si>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</si>
  <si>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</si>
  <si>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</si>
  <si>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</si>
  <si>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</si>
  <si>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</si>
  <si>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</si>
  <si>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</si>
  <si>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</si>
  <si>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</si>
  <si>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</si>
  <si>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</si>
  <si>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</si>
  <si>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</si>
  <si>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</si>
  <si>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</si>
  <si>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</si>
  <si>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</si>
  <si>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</si>
  <si>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</si>
  <si>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</si>
  <si>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</si>
  <si>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</si>
  <si>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</si>
  <si>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</si>
  <si>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</si>
  <si>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</si>
  <si>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</si>
  <si>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</si>
  <si>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</si>
  <si>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</si>
  <si>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</si>
  <si>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</si>
  <si>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</si>
  <si>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</si>
  <si>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</si>
  <si>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</si>
  <si>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</si>
  <si>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MAIO/2022</t>
  </si>
  <si>
    <t>Data da última atualização: 03/06/2022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</si>
</sst>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55" zoomScaleNormal="25" zoomScaleSheetLayoutView="55" zoomScalePageLayoutView="0" workbookViewId="0" topLeftCell="A1">
      <selection activeCell="A24" sqref="A24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66</v>
      </c>
      <c r="L2" s="38"/>
      <c r="M2" s="38"/>
      <c r="N2" s="38"/>
      <c r="O2" s="38"/>
      <c r="P2" s="36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G7">SUM(B8:B18)</f>
        <v>269634000</v>
      </c>
      <c r="C7" s="7">
        <f t="shared" si="0"/>
        <v>14257581.43</v>
      </c>
      <c r="D7" s="7">
        <f t="shared" si="0"/>
        <v>19450262.320000004</v>
      </c>
      <c r="E7" s="7">
        <f t="shared" si="0"/>
        <v>21100562.029999997</v>
      </c>
      <c r="F7" s="7">
        <f t="shared" si="0"/>
        <v>19357882.019999996</v>
      </c>
      <c r="G7" s="7">
        <f t="shared" si="0"/>
        <v>19848700.61</v>
      </c>
      <c r="H7" s="7"/>
      <c r="I7" s="7"/>
      <c r="J7" s="7"/>
      <c r="K7" s="7"/>
      <c r="L7" s="7"/>
      <c r="M7" s="7"/>
      <c r="N7" s="7"/>
      <c r="O7" s="7">
        <f aca="true" t="shared" si="1" ref="O7:O38">SUM(C7:N7)</f>
        <v>94014988.41</v>
      </c>
      <c r="P7" s="8"/>
    </row>
    <row r="8" spans="1:15" s="13" customFormat="1" ht="30" customHeight="1">
      <c r="A8" s="10" t="s">
        <v>18</v>
      </c>
      <c r="B8" s="11">
        <v>2129000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/>
      <c r="I8" s="11"/>
      <c r="J8" s="12"/>
      <c r="K8" s="12"/>
      <c r="L8" s="12"/>
      <c r="M8" s="12"/>
      <c r="N8" s="12"/>
      <c r="O8" s="12">
        <f t="shared" si="1"/>
        <v>0</v>
      </c>
    </row>
    <row r="9" spans="1:15" s="13" customFormat="1" ht="30" customHeight="1">
      <c r="A9" s="10" t="s">
        <v>19</v>
      </c>
      <c r="B9" s="11">
        <v>8307554.2</v>
      </c>
      <c r="C9" s="11">
        <v>0</v>
      </c>
      <c r="D9" s="11">
        <v>0</v>
      </c>
      <c r="E9" s="11">
        <v>0</v>
      </c>
      <c r="F9" s="14">
        <v>0</v>
      </c>
      <c r="G9" s="11">
        <v>0</v>
      </c>
      <c r="H9" s="11"/>
      <c r="I9" s="11"/>
      <c r="J9" s="12"/>
      <c r="K9" s="12"/>
      <c r="L9" s="12"/>
      <c r="M9" s="12"/>
      <c r="N9" s="12"/>
      <c r="O9" s="12">
        <f t="shared" si="1"/>
        <v>0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/>
      <c r="I10" s="11"/>
      <c r="J10" s="12"/>
      <c r="K10" s="12"/>
      <c r="L10" s="12"/>
      <c r="M10" s="12"/>
      <c r="N10" s="12"/>
      <c r="O10" s="12">
        <f t="shared" si="1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/>
      <c r="I11" s="11"/>
      <c r="J11" s="12"/>
      <c r="K11" s="12"/>
      <c r="L11" s="12"/>
      <c r="M11" s="12"/>
      <c r="N11" s="12"/>
      <c r="O11" s="12">
        <f t="shared" si="1"/>
        <v>0</v>
      </c>
    </row>
    <row r="12" spans="1:15" s="13" customFormat="1" ht="30" customHeight="1">
      <c r="A12" s="15" t="s">
        <v>22</v>
      </c>
      <c r="B12" s="16">
        <v>201558800</v>
      </c>
      <c r="C12" s="16">
        <v>12856749.5</v>
      </c>
      <c r="D12" s="16">
        <v>14564334.75</v>
      </c>
      <c r="E12" s="16">
        <v>15285928.03</v>
      </c>
      <c r="F12" s="16">
        <v>13960205.29</v>
      </c>
      <c r="G12" s="16">
        <v>14609430.31</v>
      </c>
      <c r="H12" s="16"/>
      <c r="I12" s="11"/>
      <c r="J12" s="12"/>
      <c r="K12" s="12"/>
      <c r="L12" s="12"/>
      <c r="M12" s="12"/>
      <c r="N12" s="12"/>
      <c r="O12" s="12">
        <f t="shared" si="1"/>
        <v>71276647.88</v>
      </c>
    </row>
    <row r="13" spans="1:15" s="17" customFormat="1" ht="30" customHeight="1">
      <c r="A13" s="15" t="s">
        <v>23</v>
      </c>
      <c r="B13" s="16">
        <f>1801000+36079243.22</f>
        <v>37880243.22</v>
      </c>
      <c r="C13" s="16">
        <v>0</v>
      </c>
      <c r="D13" s="16">
        <f>2168.39+3072933.89</f>
        <v>3075102.2800000003</v>
      </c>
      <c r="E13" s="16">
        <f>0+3855571.05</f>
        <v>3855571.05</v>
      </c>
      <c r="F13" s="16">
        <f>1772+3045672.81</f>
        <v>3047444.81</v>
      </c>
      <c r="G13" s="16">
        <f>0+3198129.33</f>
        <v>3198129.33</v>
      </c>
      <c r="H13" s="16"/>
      <c r="I13" s="11"/>
      <c r="J13" s="11"/>
      <c r="K13" s="11"/>
      <c r="L13" s="11"/>
      <c r="M13" s="11"/>
      <c r="N13" s="11"/>
      <c r="O13" s="12">
        <f t="shared" si="1"/>
        <v>13176247.47</v>
      </c>
    </row>
    <row r="14" spans="1:15" s="17" customFormat="1" ht="30" customHeight="1">
      <c r="A14" s="15" t="s">
        <v>24</v>
      </c>
      <c r="B14" s="16">
        <v>12720000</v>
      </c>
      <c r="C14" s="16">
        <v>1026946</v>
      </c>
      <c r="D14" s="16">
        <v>1270949.87</v>
      </c>
      <c r="E14" s="16">
        <v>1242575.52</v>
      </c>
      <c r="F14" s="16">
        <v>1269371.44</v>
      </c>
      <c r="G14" s="16">
        <v>1325778.7</v>
      </c>
      <c r="H14" s="16"/>
      <c r="I14" s="11"/>
      <c r="J14" s="11"/>
      <c r="K14" s="11"/>
      <c r="L14" s="11"/>
      <c r="M14" s="11"/>
      <c r="N14" s="11"/>
      <c r="O14" s="12">
        <f t="shared" si="1"/>
        <v>6135621.53</v>
      </c>
    </row>
    <row r="15" spans="1:15" s="13" customFormat="1" ht="30" customHeight="1">
      <c r="A15" s="15" t="s">
        <v>25</v>
      </c>
      <c r="B15" s="16">
        <v>920756.78</v>
      </c>
      <c r="C15" s="16">
        <v>0</v>
      </c>
      <c r="D15" s="16">
        <v>43435.57</v>
      </c>
      <c r="E15" s="16">
        <v>11754.93</v>
      </c>
      <c r="F15" s="16">
        <v>645267.79</v>
      </c>
      <c r="G15" s="16">
        <v>220298.49</v>
      </c>
      <c r="H15" s="16"/>
      <c r="I15" s="11"/>
      <c r="J15" s="12"/>
      <c r="K15" s="12"/>
      <c r="L15" s="12"/>
      <c r="M15" s="12"/>
      <c r="N15" s="12"/>
      <c r="O15" s="12">
        <f t="shared" si="1"/>
        <v>920756.78</v>
      </c>
    </row>
    <row r="16" spans="1:15" s="13" customFormat="1" ht="30" customHeight="1">
      <c r="A16" s="10" t="s">
        <v>26</v>
      </c>
      <c r="B16" s="11">
        <v>4405645.8</v>
      </c>
      <c r="C16" s="11">
        <v>366885.93</v>
      </c>
      <c r="D16" s="11">
        <v>467323.09</v>
      </c>
      <c r="E16" s="11">
        <v>414407.93</v>
      </c>
      <c r="F16" s="11">
        <v>422421.11</v>
      </c>
      <c r="G16" s="11">
        <v>131503.34</v>
      </c>
      <c r="H16" s="11"/>
      <c r="I16" s="11"/>
      <c r="J16" s="12"/>
      <c r="K16" s="12"/>
      <c r="L16" s="12"/>
      <c r="M16" s="12"/>
      <c r="N16" s="12"/>
      <c r="O16" s="12">
        <f t="shared" si="1"/>
        <v>1802541.4000000001</v>
      </c>
    </row>
    <row r="17" spans="1:15" s="13" customFormat="1" ht="30" customHeight="1">
      <c r="A17" s="10" t="s">
        <v>27</v>
      </c>
      <c r="B17" s="11">
        <v>1050000</v>
      </c>
      <c r="C17" s="11">
        <v>7000</v>
      </c>
      <c r="D17" s="11">
        <v>7000</v>
      </c>
      <c r="E17" s="11">
        <v>211829.86</v>
      </c>
      <c r="F17" s="11">
        <v>7000</v>
      </c>
      <c r="G17" s="11">
        <v>258721.01</v>
      </c>
      <c r="H17" s="11"/>
      <c r="I17" s="11"/>
      <c r="J17" s="12"/>
      <c r="K17" s="12"/>
      <c r="L17" s="12"/>
      <c r="M17" s="12"/>
      <c r="N17" s="12"/>
      <c r="O17" s="12">
        <f t="shared" si="1"/>
        <v>491550.87</v>
      </c>
    </row>
    <row r="18" spans="1:15" s="13" customFormat="1" ht="30" customHeight="1">
      <c r="A18" s="10" t="s">
        <v>28</v>
      </c>
      <c r="B18" s="11">
        <v>660000</v>
      </c>
      <c r="C18" s="11">
        <v>0</v>
      </c>
      <c r="D18" s="11">
        <v>22116.76</v>
      </c>
      <c r="E18" s="11">
        <v>78494.71</v>
      </c>
      <c r="F18" s="11">
        <v>6171.58</v>
      </c>
      <c r="G18" s="11">
        <v>104839.43</v>
      </c>
      <c r="H18" s="11"/>
      <c r="I18" s="11"/>
      <c r="J18" s="12"/>
      <c r="K18" s="12"/>
      <c r="L18" s="12"/>
      <c r="M18" s="12"/>
      <c r="N18" s="12"/>
      <c r="O18" s="12">
        <f t="shared" si="1"/>
        <v>211622.47999999998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/>
    </row>
    <row r="20" spans="1:15" s="5" customFormat="1" ht="25.5" customHeight="1">
      <c r="A20" s="6" t="s">
        <v>29</v>
      </c>
      <c r="B20" s="20">
        <f aca="true" t="shared" si="2" ref="B20:G20">SUM(B21:B38)</f>
        <v>76027008.94</v>
      </c>
      <c r="C20" s="20">
        <f t="shared" si="2"/>
        <v>8972240.95</v>
      </c>
      <c r="D20" s="20">
        <f t="shared" si="2"/>
        <v>7633847.66</v>
      </c>
      <c r="E20" s="20">
        <f t="shared" si="2"/>
        <v>5709191.87</v>
      </c>
      <c r="F20" s="20">
        <f t="shared" si="2"/>
        <v>8999302.979999999</v>
      </c>
      <c r="G20" s="20">
        <f t="shared" si="2"/>
        <v>4589277.1899999995</v>
      </c>
      <c r="H20" s="20"/>
      <c r="I20" s="20"/>
      <c r="J20" s="20"/>
      <c r="K20" s="20"/>
      <c r="L20" s="20"/>
      <c r="M20" s="20"/>
      <c r="N20" s="20"/>
      <c r="O20" s="7">
        <f t="shared" si="1"/>
        <v>35903860.65</v>
      </c>
    </row>
    <row r="21" spans="1:15" s="13" customFormat="1" ht="30" customHeight="1">
      <c r="A21" s="15" t="s">
        <v>30</v>
      </c>
      <c r="B21" s="16">
        <v>2754004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/>
      <c r="I21" s="16"/>
      <c r="J21" s="12"/>
      <c r="K21" s="12"/>
      <c r="L21" s="12"/>
      <c r="M21" s="12"/>
      <c r="N21" s="12"/>
      <c r="O21" s="12">
        <f t="shared" si="1"/>
        <v>0</v>
      </c>
    </row>
    <row r="22" spans="1:15" s="13" customFormat="1" ht="30" customHeight="1">
      <c r="A22" s="15" t="s">
        <v>31</v>
      </c>
      <c r="B22" s="16">
        <v>12451000</v>
      </c>
      <c r="C22" s="16">
        <v>949274.83</v>
      </c>
      <c r="D22" s="16">
        <v>1019776.8</v>
      </c>
      <c r="E22" s="16">
        <v>1009461.54</v>
      </c>
      <c r="F22" s="16">
        <v>1022460.07</v>
      </c>
      <c r="G22" s="16">
        <v>1024360.47</v>
      </c>
      <c r="H22" s="16"/>
      <c r="I22" s="16"/>
      <c r="J22" s="12"/>
      <c r="K22" s="12"/>
      <c r="L22" s="12"/>
      <c r="M22" s="12"/>
      <c r="N22" s="12"/>
      <c r="O22" s="12">
        <f t="shared" si="1"/>
        <v>5025333.71</v>
      </c>
    </row>
    <row r="23" spans="1:15" s="13" customFormat="1" ht="30" customHeight="1">
      <c r="A23" s="15" t="s">
        <v>32</v>
      </c>
      <c r="B23" s="16">
        <v>735000</v>
      </c>
      <c r="C23" s="16">
        <v>1819.22</v>
      </c>
      <c r="D23" s="16">
        <v>29921.72</v>
      </c>
      <c r="E23" s="16">
        <v>92992.93</v>
      </c>
      <c r="F23" s="16">
        <v>37195.45</v>
      </c>
      <c r="G23" s="16">
        <v>69887.41</v>
      </c>
      <c r="H23" s="16"/>
      <c r="I23" s="16"/>
      <c r="J23" s="12"/>
      <c r="K23" s="12"/>
      <c r="L23" s="12"/>
      <c r="M23" s="12"/>
      <c r="N23" s="12"/>
      <c r="O23" s="12">
        <f t="shared" si="1"/>
        <v>231816.73</v>
      </c>
    </row>
    <row r="24" spans="1:15" s="13" customFormat="1" ht="30" customHeight="1">
      <c r="A24" s="15" t="s">
        <v>33</v>
      </c>
      <c r="B24" s="16">
        <v>1795004.94</v>
      </c>
      <c r="C24" s="16">
        <v>0</v>
      </c>
      <c r="D24" s="16">
        <v>6252</v>
      </c>
      <c r="E24" s="16">
        <v>63422.6</v>
      </c>
      <c r="F24" s="16">
        <v>63638.91</v>
      </c>
      <c r="G24" s="16">
        <v>79548.11</v>
      </c>
      <c r="H24" s="16"/>
      <c r="I24" s="16"/>
      <c r="J24" s="12"/>
      <c r="K24" s="12"/>
      <c r="L24" s="12"/>
      <c r="M24" s="12"/>
      <c r="N24" s="12"/>
      <c r="O24" s="12">
        <f t="shared" si="1"/>
        <v>212861.62</v>
      </c>
    </row>
    <row r="25" spans="1:15" s="13" customFormat="1" ht="30" customHeight="1">
      <c r="A25" s="15" t="s">
        <v>34</v>
      </c>
      <c r="B25" s="16">
        <v>5000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/>
      <c r="I25" s="16"/>
      <c r="J25" s="12"/>
      <c r="K25" s="12"/>
      <c r="L25" s="12"/>
      <c r="M25" s="12"/>
      <c r="N25" s="12"/>
      <c r="O25" s="12">
        <f t="shared" si="1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/>
      <c r="I26" s="16"/>
      <c r="J26" s="12"/>
      <c r="K26" s="12"/>
      <c r="L26" s="12"/>
      <c r="M26" s="12"/>
      <c r="N26" s="12"/>
      <c r="O26" s="12">
        <f t="shared" si="1"/>
        <v>0</v>
      </c>
    </row>
    <row r="27" spans="1:15" s="13" customFormat="1" ht="30" customHeight="1">
      <c r="A27" s="15" t="s">
        <v>36</v>
      </c>
      <c r="B27" s="16">
        <v>735000</v>
      </c>
      <c r="C27" s="16">
        <v>0</v>
      </c>
      <c r="D27" s="16">
        <v>0</v>
      </c>
      <c r="E27" s="16">
        <v>12048.69</v>
      </c>
      <c r="F27" s="16">
        <v>18827.49</v>
      </c>
      <c r="G27" s="16">
        <v>41490.94</v>
      </c>
      <c r="H27" s="16"/>
      <c r="I27" s="16"/>
      <c r="J27" s="12"/>
      <c r="K27" s="12"/>
      <c r="L27" s="12"/>
      <c r="M27" s="12"/>
      <c r="N27" s="12"/>
      <c r="O27" s="12">
        <f t="shared" si="1"/>
        <v>72367.12</v>
      </c>
    </row>
    <row r="28" spans="1:15" s="13" customFormat="1" ht="30" customHeight="1">
      <c r="A28" s="15" t="s">
        <v>37</v>
      </c>
      <c r="B28" s="16">
        <v>23470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/>
      <c r="I28" s="16"/>
      <c r="J28" s="12"/>
      <c r="K28" s="12"/>
      <c r="L28" s="12"/>
      <c r="M28" s="12"/>
      <c r="N28" s="12"/>
      <c r="O28" s="12">
        <f t="shared" si="1"/>
        <v>0</v>
      </c>
    </row>
    <row r="29" spans="1:15" s="13" customFormat="1" ht="30" customHeight="1">
      <c r="A29" s="15" t="s">
        <v>38</v>
      </c>
      <c r="B29" s="16">
        <v>2436000</v>
      </c>
      <c r="C29" s="16">
        <v>0</v>
      </c>
      <c r="D29" s="16">
        <v>156011.39</v>
      </c>
      <c r="E29" s="16">
        <v>190488.25</v>
      </c>
      <c r="F29" s="16">
        <v>467677.95</v>
      </c>
      <c r="G29" s="16">
        <v>34519.66</v>
      </c>
      <c r="H29" s="16"/>
      <c r="I29" s="16"/>
      <c r="J29" s="12"/>
      <c r="K29" s="12"/>
      <c r="L29" s="12"/>
      <c r="M29" s="12"/>
      <c r="N29" s="12"/>
      <c r="O29" s="12">
        <f t="shared" si="1"/>
        <v>848697.2500000001</v>
      </c>
    </row>
    <row r="30" spans="1:15" s="13" customFormat="1" ht="30" customHeight="1">
      <c r="A30" s="15" t="s">
        <v>39</v>
      </c>
      <c r="B30" s="16">
        <v>2686530</v>
      </c>
      <c r="C30" s="16">
        <v>0</v>
      </c>
      <c r="D30" s="16">
        <v>0</v>
      </c>
      <c r="E30" s="16">
        <v>183693</v>
      </c>
      <c r="F30" s="16">
        <v>183693</v>
      </c>
      <c r="G30" s="16">
        <v>183693</v>
      </c>
      <c r="H30" s="16"/>
      <c r="I30" s="16"/>
      <c r="J30" s="12"/>
      <c r="K30" s="12"/>
      <c r="L30" s="12"/>
      <c r="M30" s="12"/>
      <c r="N30" s="12"/>
      <c r="O30" s="12">
        <f t="shared" si="1"/>
        <v>551079</v>
      </c>
    </row>
    <row r="31" spans="1:15" s="13" customFormat="1" ht="30" customHeight="1">
      <c r="A31" s="15" t="s">
        <v>40</v>
      </c>
      <c r="B31" s="16">
        <v>6938131.1</v>
      </c>
      <c r="C31" s="16">
        <v>0</v>
      </c>
      <c r="D31" s="16">
        <v>229965.95</v>
      </c>
      <c r="E31" s="16">
        <v>312956.66</v>
      </c>
      <c r="F31" s="16">
        <v>369695.5</v>
      </c>
      <c r="G31" s="16">
        <v>433752.04</v>
      </c>
      <c r="H31" s="16"/>
      <c r="I31" s="16"/>
      <c r="J31" s="12"/>
      <c r="K31" s="12"/>
      <c r="L31" s="12"/>
      <c r="M31" s="12"/>
      <c r="N31" s="12"/>
      <c r="O31" s="12">
        <f t="shared" si="1"/>
        <v>1346370.15</v>
      </c>
    </row>
    <row r="32" spans="1:15" s="13" customFormat="1" ht="30" customHeight="1">
      <c r="A32" s="15" t="s">
        <v>41</v>
      </c>
      <c r="B32" s="16">
        <v>6423000</v>
      </c>
      <c r="C32" s="16">
        <v>0</v>
      </c>
      <c r="D32" s="16">
        <v>76790.52</v>
      </c>
      <c r="E32" s="16">
        <v>166914.21</v>
      </c>
      <c r="F32" s="16">
        <v>929478.94</v>
      </c>
      <c r="G32" s="16">
        <v>478781.77</v>
      </c>
      <c r="H32" s="16"/>
      <c r="I32" s="16"/>
      <c r="J32" s="12"/>
      <c r="K32" s="12"/>
      <c r="L32" s="12"/>
      <c r="M32" s="12"/>
      <c r="N32" s="12"/>
      <c r="O32" s="12">
        <f t="shared" si="1"/>
        <v>1651965.44</v>
      </c>
    </row>
    <row r="33" spans="1:15" s="13" customFormat="1" ht="30" customHeight="1">
      <c r="A33" s="15" t="s">
        <v>42</v>
      </c>
      <c r="B33" s="16">
        <v>16680000</v>
      </c>
      <c r="C33" s="16">
        <v>1381454.66</v>
      </c>
      <c r="D33" s="16">
        <v>2186915.12</v>
      </c>
      <c r="E33" s="16">
        <v>259170.89</v>
      </c>
      <c r="F33" s="16">
        <v>3021741.7</v>
      </c>
      <c r="G33" s="16">
        <v>1773766.42</v>
      </c>
      <c r="H33" s="16"/>
      <c r="I33" s="16"/>
      <c r="J33" s="12"/>
      <c r="K33" s="12"/>
      <c r="L33" s="12"/>
      <c r="M33" s="12"/>
      <c r="N33" s="12"/>
      <c r="O33" s="12">
        <f t="shared" si="1"/>
        <v>8623048.790000001</v>
      </c>
    </row>
    <row r="34" spans="1:15" s="13" customFormat="1" ht="30" customHeight="1">
      <c r="A34" s="15" t="s">
        <v>43</v>
      </c>
      <c r="B34" s="16">
        <v>365000</v>
      </c>
      <c r="C34" s="16">
        <v>8.55</v>
      </c>
      <c r="D34" s="16">
        <v>28.1</v>
      </c>
      <c r="E34" s="16">
        <v>14.05</v>
      </c>
      <c r="F34" s="16">
        <v>0</v>
      </c>
      <c r="G34" s="16">
        <v>80970.03</v>
      </c>
      <c r="H34" s="16"/>
      <c r="I34" s="16"/>
      <c r="J34" s="12"/>
      <c r="K34" s="12"/>
      <c r="L34" s="12"/>
      <c r="M34" s="12"/>
      <c r="N34" s="12"/>
      <c r="O34" s="12">
        <f t="shared" si="1"/>
        <v>81020.73</v>
      </c>
    </row>
    <row r="35" spans="1:15" s="13" customFormat="1" ht="30" customHeight="1">
      <c r="A35" s="15" t="s">
        <v>26</v>
      </c>
      <c r="B35" s="16">
        <v>19031000</v>
      </c>
      <c r="C35" s="16">
        <v>6308626.6</v>
      </c>
      <c r="D35" s="16">
        <v>3753104.9</v>
      </c>
      <c r="E35" s="16">
        <v>3148059.19</v>
      </c>
      <c r="F35" s="16">
        <v>2631590.85</v>
      </c>
      <c r="G35" s="16">
        <v>113685.02</v>
      </c>
      <c r="H35" s="16"/>
      <c r="I35" s="16"/>
      <c r="J35" s="12"/>
      <c r="K35" s="12"/>
      <c r="L35" s="12"/>
      <c r="M35" s="12"/>
      <c r="N35" s="12"/>
      <c r="O35" s="12">
        <f t="shared" si="1"/>
        <v>15955066.559999999</v>
      </c>
    </row>
    <row r="36" spans="1:15" s="13" customFormat="1" ht="30" customHeight="1">
      <c r="A36" s="15" t="s">
        <v>27</v>
      </c>
      <c r="B36" s="16">
        <v>1918868.9</v>
      </c>
      <c r="C36" s="16">
        <v>331057.09</v>
      </c>
      <c r="D36" s="16">
        <v>175081.16</v>
      </c>
      <c r="E36" s="16">
        <v>269969.86</v>
      </c>
      <c r="F36" s="16">
        <v>253303.12</v>
      </c>
      <c r="G36" s="16">
        <v>274822.32</v>
      </c>
      <c r="H36" s="16"/>
      <c r="I36" s="16"/>
      <c r="J36" s="12"/>
      <c r="K36" s="12"/>
      <c r="L36" s="12"/>
      <c r="M36" s="12"/>
      <c r="N36" s="12"/>
      <c r="O36" s="12">
        <f t="shared" si="1"/>
        <v>1304233.55</v>
      </c>
    </row>
    <row r="37" spans="1:15" s="13" customFormat="1" ht="30" customHeight="1">
      <c r="A37" s="15" t="s">
        <v>44</v>
      </c>
      <c r="B37" s="16">
        <v>1040000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/>
      <c r="I37" s="16"/>
      <c r="J37" s="12"/>
      <c r="K37" s="12"/>
      <c r="L37" s="12"/>
      <c r="M37" s="12"/>
      <c r="N37" s="12"/>
      <c r="O37" s="12">
        <f t="shared" si="1"/>
        <v>0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/>
      <c r="I38" s="16"/>
      <c r="J38" s="12"/>
      <c r="K38" s="12"/>
      <c r="L38" s="12"/>
      <c r="M38" s="12"/>
      <c r="N38" s="12"/>
      <c r="O38" s="12">
        <f t="shared" si="1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SUM(B41:B47)</f>
        <v>32268394.630000003</v>
      </c>
      <c r="C40" s="22">
        <f>SUM(C41:C49)</f>
        <v>0</v>
      </c>
      <c r="D40" s="22">
        <f>SUM(D41:D49)</f>
        <v>0</v>
      </c>
      <c r="E40" s="22">
        <f>SUM(E41:E49)</f>
        <v>25092.69</v>
      </c>
      <c r="F40" s="22">
        <f>SUM(F41:F49)</f>
        <v>47377.22</v>
      </c>
      <c r="G40" s="22">
        <f>SUM(G41:G49)</f>
        <v>848764.88</v>
      </c>
      <c r="H40" s="22"/>
      <c r="I40" s="22"/>
      <c r="J40" s="22"/>
      <c r="K40" s="22"/>
      <c r="L40" s="22"/>
      <c r="M40" s="22"/>
      <c r="N40" s="22"/>
      <c r="O40" s="7">
        <f aca="true" t="shared" si="3" ref="O40:O49">SUM(C40:N40)</f>
        <v>921234.79</v>
      </c>
    </row>
    <row r="41" spans="1:15" s="13" customFormat="1" ht="30" customHeight="1">
      <c r="A41" s="10" t="s">
        <v>47</v>
      </c>
      <c r="B41" s="11">
        <v>33394.63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/>
      <c r="I41" s="12"/>
      <c r="J41" s="12"/>
      <c r="K41" s="12"/>
      <c r="L41" s="12"/>
      <c r="M41" s="12"/>
      <c r="N41" s="12"/>
      <c r="O41" s="12">
        <f t="shared" si="3"/>
        <v>0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>
        <v>0</v>
      </c>
      <c r="H42" s="11"/>
      <c r="I42" s="12"/>
      <c r="J42" s="12"/>
      <c r="K42" s="12"/>
      <c r="L42" s="12"/>
      <c r="M42" s="12"/>
      <c r="N42" s="12"/>
      <c r="O42" s="12">
        <f t="shared" si="3"/>
        <v>0</v>
      </c>
    </row>
    <row r="43" spans="1:15" s="13" customFormat="1" ht="30" customHeight="1">
      <c r="A43" s="10" t="s">
        <v>49</v>
      </c>
      <c r="B43" s="11">
        <v>10950000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/>
      <c r="I43" s="12"/>
      <c r="J43" s="12"/>
      <c r="K43" s="12"/>
      <c r="L43" s="12"/>
      <c r="M43" s="12"/>
      <c r="N43" s="12"/>
      <c r="O43" s="12">
        <f t="shared" si="3"/>
        <v>0</v>
      </c>
    </row>
    <row r="44" spans="1:15" s="13" customFormat="1" ht="30" customHeight="1">
      <c r="A44" s="10" t="s">
        <v>50</v>
      </c>
      <c r="B44" s="11">
        <v>6931406</v>
      </c>
      <c r="C44" s="11">
        <v>0</v>
      </c>
      <c r="D44" s="11">
        <v>0</v>
      </c>
      <c r="E44" s="11">
        <v>25092.69</v>
      </c>
      <c r="F44" s="11">
        <v>47377.22</v>
      </c>
      <c r="G44" s="11">
        <v>88764.92</v>
      </c>
      <c r="H44" s="11"/>
      <c r="I44" s="25"/>
      <c r="J44" s="12"/>
      <c r="K44" s="12"/>
      <c r="L44" s="12"/>
      <c r="M44" s="12"/>
      <c r="N44" s="12"/>
      <c r="O44" s="12">
        <f t="shared" si="3"/>
        <v>161234.83000000002</v>
      </c>
    </row>
    <row r="45" spans="1:15" s="13" customFormat="1" ht="30" customHeight="1">
      <c r="A45" s="10" t="s">
        <v>51</v>
      </c>
      <c r="B45" s="11">
        <v>13585000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/>
      <c r="I45" s="12"/>
      <c r="J45" s="12"/>
      <c r="K45" s="12"/>
      <c r="L45" s="12"/>
      <c r="M45" s="19"/>
      <c r="N45" s="19"/>
      <c r="O45" s="12">
        <f t="shared" si="3"/>
        <v>0</v>
      </c>
    </row>
    <row r="46" spans="1:15" s="13" customFormat="1" ht="30" customHeight="1">
      <c r="A46" s="10" t="s">
        <v>26</v>
      </c>
      <c r="B46" s="11">
        <v>3594</v>
      </c>
      <c r="C46" s="11">
        <v>0</v>
      </c>
      <c r="D46" s="24">
        <v>0</v>
      </c>
      <c r="E46" s="11">
        <v>0</v>
      </c>
      <c r="F46" s="11">
        <v>0</v>
      </c>
      <c r="G46" s="11">
        <v>0</v>
      </c>
      <c r="H46" s="11"/>
      <c r="I46" s="12"/>
      <c r="J46" s="12"/>
      <c r="K46" s="12"/>
      <c r="L46" s="12"/>
      <c r="M46" s="19"/>
      <c r="N46" s="19"/>
      <c r="O46" s="12">
        <f t="shared" si="3"/>
        <v>0</v>
      </c>
    </row>
    <row r="47" spans="1:15" s="13" customFormat="1" ht="30" customHeight="1">
      <c r="A47" s="10" t="s">
        <v>41</v>
      </c>
      <c r="B47" s="11">
        <v>765000</v>
      </c>
      <c r="C47" s="11">
        <v>0</v>
      </c>
      <c r="D47" s="11">
        <v>0</v>
      </c>
      <c r="E47" s="11">
        <v>0</v>
      </c>
      <c r="F47" s="11">
        <v>0</v>
      </c>
      <c r="G47" s="11">
        <v>759999.96</v>
      </c>
      <c r="H47" s="11"/>
      <c r="I47" s="12"/>
      <c r="J47" s="12"/>
      <c r="K47" s="12"/>
      <c r="L47" s="12"/>
      <c r="M47" s="19"/>
      <c r="N47" s="19"/>
      <c r="O47" s="12">
        <f t="shared" si="3"/>
        <v>759999.96</v>
      </c>
    </row>
    <row r="48" spans="1:15" s="23" customFormat="1" ht="25.5" customHeight="1">
      <c r="A48" s="26" t="s">
        <v>52</v>
      </c>
      <c r="B48" s="27">
        <f>B49</f>
        <v>1000000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/>
      <c r="I48" s="22"/>
      <c r="J48" s="22"/>
      <c r="K48" s="22"/>
      <c r="L48" s="22"/>
      <c r="M48" s="22"/>
      <c r="N48" s="22"/>
      <c r="O48" s="7">
        <f t="shared" si="3"/>
        <v>0</v>
      </c>
    </row>
    <row r="49" spans="1:15" s="13" customFormat="1" ht="25.5" customHeight="1">
      <c r="A49" s="28" t="s">
        <v>53</v>
      </c>
      <c r="B49" s="11">
        <v>1000000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/>
      <c r="I49" s="12"/>
      <c r="J49" s="12"/>
      <c r="K49" s="12"/>
      <c r="L49" s="12"/>
      <c r="M49" s="19"/>
      <c r="N49" s="19"/>
      <c r="O49" s="12">
        <f t="shared" si="3"/>
        <v>0</v>
      </c>
    </row>
    <row r="50" spans="1:15" s="31" customFormat="1" ht="25.5" customHeight="1">
      <c r="A50" s="29" t="s">
        <v>54</v>
      </c>
      <c r="B50" s="30">
        <f aca="true" t="shared" si="4" ref="B50:G50">SUM(B7+B20+B40+B48)</f>
        <v>378929403.57</v>
      </c>
      <c r="C50" s="30">
        <f t="shared" si="4"/>
        <v>23229822.38</v>
      </c>
      <c r="D50" s="30">
        <f t="shared" si="4"/>
        <v>27084109.980000004</v>
      </c>
      <c r="E50" s="30">
        <f t="shared" si="4"/>
        <v>26834846.59</v>
      </c>
      <c r="F50" s="30">
        <f t="shared" si="4"/>
        <v>28404562.21999999</v>
      </c>
      <c r="G50" s="30">
        <f t="shared" si="4"/>
        <v>25286742.679999996</v>
      </c>
      <c r="H50" s="30"/>
      <c r="I50" s="30"/>
      <c r="J50" s="30"/>
      <c r="K50" s="30"/>
      <c r="L50" s="30"/>
      <c r="M50" s="30"/>
      <c r="N50" s="30"/>
      <c r="O50" s="30">
        <f>SUM(C50:N50)</f>
        <v>130840083.84999998</v>
      </c>
    </row>
    <row r="51" spans="1:15" ht="15">
      <c r="A51" s="31" t="s">
        <v>61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42" t="s">
        <v>55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40" t="s">
        <v>1</v>
      </c>
      <c r="B59" s="40" t="s">
        <v>2</v>
      </c>
      <c r="C59" s="41" t="s">
        <v>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0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 aca="true" t="shared" si="5" ref="B61:G61">SUM(B62:B76)</f>
        <v>172000</v>
      </c>
      <c r="C61" s="20">
        <f t="shared" si="5"/>
        <v>0</v>
      </c>
      <c r="D61" s="20">
        <f t="shared" si="5"/>
        <v>0</v>
      </c>
      <c r="E61" s="20">
        <f t="shared" si="5"/>
        <v>0</v>
      </c>
      <c r="F61" s="20">
        <f t="shared" si="5"/>
        <v>0</v>
      </c>
      <c r="G61" s="20">
        <f t="shared" si="5"/>
        <v>0</v>
      </c>
      <c r="H61" s="20"/>
      <c r="I61" s="20"/>
      <c r="J61" s="20"/>
      <c r="K61" s="20"/>
      <c r="L61" s="20"/>
      <c r="M61" s="20"/>
      <c r="N61" s="20"/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/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1000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/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/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57000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/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/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/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/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3000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/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/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88000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/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4000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/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56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/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/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/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 aca="true" t="shared" si="6" ref="B78:G78">SUM(B79:B85)</f>
        <v>68000</v>
      </c>
      <c r="C78" s="22">
        <f t="shared" si="6"/>
        <v>0</v>
      </c>
      <c r="D78" s="22">
        <f t="shared" si="6"/>
        <v>0</v>
      </c>
      <c r="E78" s="22">
        <f t="shared" si="6"/>
        <v>0</v>
      </c>
      <c r="F78" s="22">
        <f t="shared" si="6"/>
        <v>0</v>
      </c>
      <c r="G78" s="22">
        <f t="shared" si="6"/>
        <v>0</v>
      </c>
      <c r="H78" s="22"/>
      <c r="I78" s="22"/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/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58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/>
      <c r="I80" s="22"/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/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37000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/>
      <c r="I82" s="22"/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20000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/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/>
      <c r="I84" s="22"/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/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 aca="true" t="shared" si="7" ref="B87:G87">SUM(B88)</f>
        <v>10000</v>
      </c>
      <c r="C87" s="22">
        <f t="shared" si="7"/>
        <v>0</v>
      </c>
      <c r="D87" s="22">
        <f t="shared" si="7"/>
        <v>0</v>
      </c>
      <c r="E87" s="22">
        <f t="shared" si="7"/>
        <v>0</v>
      </c>
      <c r="F87" s="22">
        <f t="shared" si="7"/>
        <v>0</v>
      </c>
      <c r="G87" s="22">
        <f t="shared" si="7"/>
        <v>0</v>
      </c>
      <c r="H87" s="22"/>
      <c r="I87" s="22"/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10000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/>
      <c r="I88" s="12"/>
      <c r="J88" s="12"/>
      <c r="K88" s="12"/>
      <c r="L88" s="12"/>
      <c r="M88" s="12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 aca="true" t="shared" si="8" ref="B90:G90">B87+B78+B61</f>
        <v>250000</v>
      </c>
      <c r="C90" s="30">
        <f t="shared" si="8"/>
        <v>0</v>
      </c>
      <c r="D90" s="30">
        <f t="shared" si="8"/>
        <v>0</v>
      </c>
      <c r="E90" s="30">
        <f t="shared" si="8"/>
        <v>0</v>
      </c>
      <c r="F90" s="30">
        <f t="shared" si="8"/>
        <v>0</v>
      </c>
      <c r="G90" s="30">
        <f t="shared" si="8"/>
        <v>0</v>
      </c>
      <c r="H90" s="30"/>
      <c r="I90" s="30"/>
      <c r="J90" s="30"/>
      <c r="K90" s="30"/>
      <c r="L90" s="30"/>
      <c r="M90" s="30"/>
      <c r="N90" s="30"/>
      <c r="O90" s="30">
        <v>0</v>
      </c>
    </row>
    <row r="91" ht="15">
      <c r="A91" s="31" t="s">
        <v>61</v>
      </c>
    </row>
    <row r="92" ht="15">
      <c r="A92" s="31" t="s">
        <v>67</v>
      </c>
    </row>
    <row r="96" spans="1:15" ht="15.75">
      <c r="A96" s="42" t="s">
        <v>59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40" t="s">
        <v>1</v>
      </c>
      <c r="B98" s="40" t="s">
        <v>2</v>
      </c>
      <c r="C98" s="41" t="s">
        <v>3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.75">
      <c r="A99" s="40"/>
      <c r="B99" s="40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 aca="true" t="shared" si="9" ref="B100:G100">SUM(B101:B103)</f>
        <v>0</v>
      </c>
      <c r="C100" s="20">
        <f t="shared" si="9"/>
        <v>0</v>
      </c>
      <c r="D100" s="20">
        <f t="shared" si="9"/>
        <v>0</v>
      </c>
      <c r="E100" s="20">
        <f t="shared" si="9"/>
        <v>0</v>
      </c>
      <c r="F100" s="20">
        <f t="shared" si="9"/>
        <v>0</v>
      </c>
      <c r="G100" s="20">
        <f t="shared" si="9"/>
        <v>0</v>
      </c>
      <c r="H100" s="20"/>
      <c r="I100" s="20"/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/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/>
      <c r="I102" s="20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/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9"/>
      <c r="O105" s="21"/>
    </row>
    <row r="106" spans="1:15" ht="15.75">
      <c r="A106" s="6" t="s">
        <v>46</v>
      </c>
      <c r="B106" s="22">
        <f>SUM(B107)</f>
        <v>0</v>
      </c>
      <c r="C106" s="22">
        <f>SUM(C107)</f>
        <v>0</v>
      </c>
      <c r="D106" s="22">
        <f>SUM(D107)</f>
        <v>0</v>
      </c>
      <c r="E106" s="22">
        <f>SUM(E107)</f>
        <v>0</v>
      </c>
      <c r="F106" s="22">
        <v>0</v>
      </c>
      <c r="G106" s="22">
        <v>0</v>
      </c>
      <c r="H106" s="22"/>
      <c r="I106" s="22"/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/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 aca="true" t="shared" si="10" ref="B110:G110">B106+B100</f>
        <v>0</v>
      </c>
      <c r="C110" s="30">
        <f t="shared" si="10"/>
        <v>0</v>
      </c>
      <c r="D110" s="30">
        <f t="shared" si="10"/>
        <v>0</v>
      </c>
      <c r="E110" s="30">
        <f t="shared" si="10"/>
        <v>0</v>
      </c>
      <c r="F110" s="30">
        <f t="shared" si="10"/>
        <v>0</v>
      </c>
      <c r="G110" s="30">
        <f t="shared" si="10"/>
        <v>0</v>
      </c>
      <c r="H110" s="30"/>
      <c r="I110" s="30"/>
      <c r="J110" s="30"/>
      <c r="K110" s="30"/>
      <c r="L110" s="30"/>
      <c r="M110" s="30"/>
      <c r="N110" s="30"/>
      <c r="O110" s="30">
        <v>0</v>
      </c>
    </row>
    <row r="111" ht="15">
      <c r="A111" s="31" t="s">
        <v>61</v>
      </c>
    </row>
    <row r="112" ht="15">
      <c r="A112" s="31" t="s">
        <v>67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19" ht="14.25">
      <c r="A119" t="s">
        <v>65</v>
      </c>
    </row>
    <row r="152" ht="14.25">
      <c r="A152" t="s">
        <v>60</v>
      </c>
    </row>
  </sheetData>
  <sheetProtection selectLockedCells="1" selectUnlockedCells="1"/>
  <mergeCells count="15">
    <mergeCell ref="A57:O57"/>
    <mergeCell ref="A59:A60"/>
    <mergeCell ref="B59:B60"/>
    <mergeCell ref="C59:O59"/>
    <mergeCell ref="A96:O96"/>
    <mergeCell ref="A98:A99"/>
    <mergeCell ref="B98:B99"/>
    <mergeCell ref="C98:O98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Maria Vitoria Neves Feitosa de Araujo</cp:lastModifiedBy>
  <cp:lastPrinted>2022-03-10T12:58:57Z</cp:lastPrinted>
  <dcterms:created xsi:type="dcterms:W3CDTF">2022-05-05T17:39:36Z</dcterms:created>
  <dcterms:modified xsi:type="dcterms:W3CDTF">2022-06-03T13:55:39Z</dcterms:modified>
  <cp:category/>
  <cp:version/>
  <cp:contentType/>
  <cp:contentStatus/>
</cp:coreProperties>
</file>