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N:\DOF\ANO 2023\TRANSPARÊNCIA\6 -  ORDEM CRONOLÓGICA DE PAGAMENTO\02.Fevereiro\"/>
    </mc:Choice>
  </mc:AlternateContent>
  <bookViews>
    <workbookView xWindow="0" yWindow="0" windowWidth="28800" windowHeight="12315" activeTab="3"/>
  </bookViews>
  <sheets>
    <sheet name="Bens" sheetId="1" r:id="rId1"/>
    <sheet name="Locações" sheetId="2" r:id="rId2"/>
    <sheet name="Serviços" sheetId="3" r:id="rId3"/>
    <sheet name="Obras" sheetId="4" r:id="rId4"/>
  </sheets>
  <externalReferences>
    <externalReference r:id="rId5"/>
  </externalReferences>
  <definedNames>
    <definedName name="_xlnm._FilterDatabase" localSheetId="0" hidden="1">Bens!$D$6:$D$57</definedName>
    <definedName name="_xlnm._FilterDatabase" localSheetId="1" hidden="1">Locações!$A$6:$M$26</definedName>
    <definedName name="_xlnm._FilterDatabase" localSheetId="2" hidden="1">Serviços!$D$6:$D$53</definedName>
    <definedName name="_xlnm.Print_Area" localSheetId="1">Locações!$A$1:$M$27</definedName>
    <definedName name="_xlnm.Print_Area" localSheetId="3">Obras!$A$1:$M$13</definedName>
    <definedName name="_xlnm.Print_Area" localSheetId="2">Serviços!$A$1:$M$59</definedName>
    <definedName name="_xlnm.Print_Titles" localSheetId="0">Bens!$6:$6</definedName>
    <definedName name="_xlnm.Print_Titles" localSheetId="1">Locações!$6:$6</definedName>
    <definedName name="_xlnm.Print_Titles" localSheetId="3">Obras!$6:$6</definedName>
    <definedName name="_xlnm.Print_Titles" localSheetId="2">Serviços!$6:$6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4" l="1"/>
  <c r="L8" i="4"/>
  <c r="L7" i="4"/>
  <c r="A2" i="4"/>
  <c r="A55" i="3" l="1"/>
  <c r="L35" i="3"/>
  <c r="L31" i="3"/>
  <c r="L29" i="3"/>
  <c r="L28" i="3"/>
  <c r="L24" i="3"/>
  <c r="L17" i="3"/>
  <c r="L16" i="3"/>
  <c r="L12" i="3"/>
  <c r="A2" i="3"/>
  <c r="A23" i="2" l="1"/>
  <c r="L17" i="2"/>
  <c r="L12" i="2"/>
  <c r="L11" i="2"/>
  <c r="L10" i="2"/>
  <c r="L9" i="2"/>
  <c r="L8" i="2"/>
  <c r="A2" i="2"/>
</calcChain>
</file>

<file path=xl/sharedStrings.xml><?xml version="1.0" encoding="utf-8"?>
<sst xmlns="http://schemas.openxmlformats.org/spreadsheetml/2006/main" count="1044" uniqueCount="594">
  <si>
    <t>FEVEREIRO/2023</t>
  </si>
  <si>
    <t>ORDEM CRONOLÓGICA DE PAGAMENTOS – PGJ/AM</t>
  </si>
  <si>
    <r>
      <t xml:space="preserve">ORDEM CRONOLÓGICA DE PAGAMENTO DE </t>
    </r>
    <r>
      <rPr>
        <b/>
        <sz val="14"/>
        <color theme="4" tint="-0.249977111117893"/>
        <rFont val="Arial"/>
        <family val="2"/>
      </rPr>
      <t>FORNECIMENTO DE BENS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</si>
  <si>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</si>
  <si>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</si>
  <si>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</si>
  <si>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</si>
  <si>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</si>
  <si>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</si>
  <si>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</si>
  <si>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</si>
  <si>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</si>
  <si>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</si>
  <si>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</si>
  <si>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</si>
  <si>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</si>
  <si>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FEVEREIRO</t>
  </si>
  <si>
    <t xml:space="preserve">42403306000139 </t>
  </si>
  <si>
    <t>N S LIMPEZA E MANUTENÇAO LTDA</t>
  </si>
  <si>
    <t>Liquidação da NE n. 2022NE0002280 - Referente a aquisição de 2 bebedouros, Tombos nº 20467 e 20468(0961509), para suprir às necessidades da Promotoria de Justiça de Beruri, conforme NF-e nº 58 e SEI 2023.000631.</t>
  </si>
  <si>
    <t>58/2023</t>
  </si>
  <si>
    <t>009/2023</t>
  </si>
  <si>
    <t>-</t>
  </si>
  <si>
    <t>2023.000631</t>
  </si>
  <si>
    <t xml:space="preserve">09223179000110 </t>
  </si>
  <si>
    <t>ATITUDE COMERCIO E SERVIÇOS EM TECNOLOGIA DE INFORMAÇÃO LTDA</t>
  </si>
  <si>
    <t>Liquidação da NE n. 2022NE0001971 - Referente a aquisição de 2 quadros brancos, Tombos nº 20465 e 20466, para suprir as necessidades da Procuradoria-Geral de Justiça, conforme NF-e nº 768 e SEI 2023.000484.</t>
  </si>
  <si>
    <t>768/2022</t>
  </si>
  <si>
    <t>011/2023</t>
  </si>
  <si>
    <t>2023.000484</t>
  </si>
  <si>
    <t xml:space="preserve">27985750000116 </t>
  </si>
  <si>
    <t>F ALVES DOS SANTOS JUNIOR</t>
  </si>
  <si>
    <t>Liquidação da NE n. 2022NE0002062 - Referente a aquisição de 2 condicionadores de ar tipo Split Inverter, 18.000 btus 220V, Tombos nº 20450 e 20451 (0960348), conforme NF-e nº 860 e SEI 2023.000500.</t>
  </si>
  <si>
    <t>860/2022</t>
  </si>
  <si>
    <t>013/2023</t>
  </si>
  <si>
    <t>2023.000500</t>
  </si>
  <si>
    <t xml:space="preserve">42545548000167 </t>
  </si>
  <si>
    <t>A F S DE MORAIS COMERCIO</t>
  </si>
  <si>
    <t xml:space="preserve">Liquidação da NE n. 2022NE0001972 - Referente a aquisição de 6 (seis) sofás de um lugar e 3 (três) sofás de dois lugares, padrão executivo (Tombos: 20475 a 20483), para atender ao Programa Recomeçar, conforme NF 145 e SEI 2023.000671. </t>
  </si>
  <si>
    <t>145/2022</t>
  </si>
  <si>
    <t>020/2023</t>
  </si>
  <si>
    <t>Documento de pagamento retornado pelo banco dia 01/02/2023</t>
  </si>
  <si>
    <t>2023.000671</t>
  </si>
  <si>
    <t xml:space="preserve">33624968000148 </t>
  </si>
  <si>
    <t xml:space="preserve"> M L DA ROCHA SERVICOS</t>
  </si>
  <si>
    <t>Liquidação da NE n. 2022NE0002260 - Referente a aquisição e instalação de 1 (um) condicionador de ar tipo Split Inverter de 36.000 btus, Tombo nº 20456, conforme NF-e nº 774 e demais SEI 2023.000653.</t>
  </si>
  <si>
    <t>774/2023</t>
  </si>
  <si>
    <t>025/2023</t>
  </si>
  <si>
    <t>2023.000653</t>
  </si>
  <si>
    <t>Liquidação da NE n. 2022NE0001541 - Referente a aquisição de 2 (duas) longarinas de três lugares, Tombos nº 20473 e 20474, para suprir as necessidades da PGJ, conforme NF-e nº 87 e SEI 2023.000635.</t>
  </si>
  <si>
    <t>87/2022</t>
  </si>
  <si>
    <t>026/2023</t>
  </si>
  <si>
    <t>2023.000635</t>
  </si>
  <si>
    <t xml:space="preserve">11113866000125 </t>
  </si>
  <si>
    <t>VETORSCAN SOLUCOES CORPORATIVAS E IMPORTACAO EIRELI - ME</t>
  </si>
  <si>
    <t>Liquidação da NE n. 2022NE0002051 - Referente a aquisição de 15 (quinze) digitalizadores de médio porte (scanners), Avision AD345G, Tombos nº 20693 a 20707, conforme NF 8182 e demais SEI 2023.000912.</t>
  </si>
  <si>
    <t>8182/2022</t>
  </si>
  <si>
    <t>028/2023</t>
  </si>
  <si>
    <t>2023.000912</t>
  </si>
  <si>
    <t>Liquidação da NE n. 2022NE0002054 - Referente a aquisição de 1 (um) condicionador de ar tipo Split Inverter, 12.000 btus 220V, Tombo nº 20449, conforme NF-e nº 859 e SEI 2023.000489.</t>
  </si>
  <si>
    <t>859/2022</t>
  </si>
  <si>
    <t>029/2023</t>
  </si>
  <si>
    <t>2023.000489</t>
  </si>
  <si>
    <t xml:space="preserve">41037819000100 </t>
  </si>
  <si>
    <t>MWP AMORIM LTDA</t>
  </si>
  <si>
    <t>Liquidação da NE n. 2022NE0002248 - Referente a aquisição de (uma) mesa Delta, Tombo nº 20462 (0960136), para suprir as necessidades da 9ª Procuradoria de Justiça, conforme NF-e nº 273 e SEI 2023.000461.</t>
  </si>
  <si>
    <t>273/2022</t>
  </si>
  <si>
    <t>032/2023</t>
  </si>
  <si>
    <t>2023.000461</t>
  </si>
  <si>
    <t>Liquidação da NE nº 2022NE0002262 - Referente a fornecimento de mesa à PGJ/AM pela MWP Amorim, conforme PE nº 4.041/2022/PGJ, NF nº 000.000.274/2022, tombo nº 20463 e SEI 2023.000473.</t>
  </si>
  <si>
    <t>274/2022</t>
  </si>
  <si>
    <t>045/2023</t>
  </si>
  <si>
    <t>2023.000473</t>
  </si>
  <si>
    <t>Liquidação da NE nº 2022NE0002361 - Referente a fornecimento de mesa à PGJ/AM pela MWP Amorim, conforme PE nº 4.041/2022/PGJ, NF nº 000.000.275/2022, tombo nº 20464 e SEI 2023.000473.</t>
  </si>
  <si>
    <t>275/2022</t>
  </si>
  <si>
    <t>046/2023</t>
  </si>
  <si>
    <t>2023.000466</t>
  </si>
  <si>
    <t xml:space="preserve">84499755000172 </t>
  </si>
  <si>
    <t>MOVENORTE COMERCIO E REPRESENTACOES LTDA</t>
  </si>
  <si>
    <t>Liquidação da NE nº 2022NE0001568 - Referente a fornecimento de mobiliários diversos à PGJ/AM pela Movenorte, conforme contrato nº 014/2022/PGJ, NF nº 000.017.236/2022 e SEI 2022.021243.</t>
  </si>
  <si>
    <t>17236/2022</t>
  </si>
  <si>
    <t>126/2023</t>
  </si>
  <si>
    <t>2022.021243</t>
  </si>
  <si>
    <t>Liquidação da NE nº 2022NE0002330 - Referente a fornecimento de condicionador de ar à PGJ/AM pela F. Alves S. Junior, conforme PE nº 4.014/2022/PGJ, NF nº 000.000.868/2022 e SEI 2023.000507.</t>
  </si>
  <si>
    <t>868/2022</t>
  </si>
  <si>
    <t>127/2023</t>
  </si>
  <si>
    <t>2023.000507</t>
  </si>
  <si>
    <t xml:space="preserve">05520402000211 </t>
  </si>
  <si>
    <t>ONIXSAT RASTREAMENTO DE VEICULOS LTDA</t>
  </si>
  <si>
    <t>Liquidação da NE nº 2022NE0002177 - Referente a fornecimento de telefones à PGJ/AM pela Onix Sat, conforme PE nº 4.049/2022/PGJ, NF nº 000.364.154/2022 e SEI 2022.022936.</t>
  </si>
  <si>
    <t>364154/2023</t>
  </si>
  <si>
    <t>128/2023</t>
  </si>
  <si>
    <t>2022.022936</t>
  </si>
  <si>
    <t xml:space="preserve">01631853000194 </t>
  </si>
  <si>
    <t>J R PRODUTOS EQUIPAMENTOS E UTILIDADES</t>
  </si>
  <si>
    <t xml:space="preserve">Liquidação da NE n. 2022NE0002184-Aquisição de material de higiene, copa e cozinha, destinados ao atendimento das necessidades de consumo da PGJ/AM, conf. NF-e nº 8910 e demais documentos no PI-SEI 2023.000817. </t>
  </si>
  <si>
    <t>8910/2023</t>
  </si>
  <si>
    <t>186/2023</t>
  </si>
  <si>
    <t>2023.000817</t>
  </si>
  <si>
    <t xml:space="preserve">32969749000138 </t>
  </si>
  <si>
    <t xml:space="preserve"> R G XAVIER GUIMARÃES EIRELI EPP</t>
  </si>
  <si>
    <t xml:space="preserve">Liquidação da NE n. 2022NE0002638-Aquisição de material de expediente e outros, destinados ao atendimento das necessidades de consumo da PGJ/AM, conforme NF-e nº 1979 e demais documentos no PI-SEI 2023.000815. </t>
  </si>
  <si>
    <t>1979/2023</t>
  </si>
  <si>
    <t>187/2023</t>
  </si>
  <si>
    <t>2023.000815</t>
  </si>
  <si>
    <t xml:space="preserve">04431847000181 </t>
  </si>
  <si>
    <t>CECIL CONCORDE COMERCIO INDUSTRIA IMPORTACAO E EXP</t>
  </si>
  <si>
    <t xml:space="preserve">Liquidação da NE n. 2022NE0002182-Aquisição de material de higiene, copa e cozinha, destinados ao atendimento das necessidades de consumo da PGJ/AM, conf. NF-e nº 87170 e demais documentos no PI-SEI 2023.000793. </t>
  </si>
  <si>
    <t>87170/2023</t>
  </si>
  <si>
    <t>191/2023</t>
  </si>
  <si>
    <t>2023.000793</t>
  </si>
  <si>
    <t xml:space="preserve">Liquidação da NE n. 2022NE0002182-Aquisição de material de higiene, copa e cozinha, destinados ao atendimento das necessidades de consumo da PGJ/AM, conf. NF-e nº 87301 e demais documentos no PI-SEI 2023.000793. </t>
  </si>
  <si>
    <t>87301/2023</t>
  </si>
  <si>
    <t>192/2023</t>
  </si>
  <si>
    <t xml:space="preserve">Liquidação da NE n. 2022NE0002183-Aquisição de material de higiene, copa e cozinha, destinados ao atendimento das necessidades de consumo da PGJ/AM, confor. NF-e nº 87163 e demais documentos no PI-SEI 2023.000799. </t>
  </si>
  <si>
    <t>87163/2023</t>
  </si>
  <si>
    <t>193/2023</t>
  </si>
  <si>
    <t>2023.000799</t>
  </si>
  <si>
    <t xml:space="preserve">Liquidação da NE n. 2022NE0002635-Aquisição de material de expediente e outros, destinados ao atendimento das necessidades de consumo da PGJ/AM, confor. NF-e nº 87161 e demais documentos no PI-SEI 2023.000810. </t>
  </si>
  <si>
    <t>87161/2023</t>
  </si>
  <si>
    <t>194/2023</t>
  </si>
  <si>
    <t>2023.000810</t>
  </si>
  <si>
    <t xml:space="preserve">05408164000176 </t>
  </si>
  <si>
    <t>ALBANO C DO NASCIMENTO  ME</t>
  </si>
  <si>
    <t>Liquidação da NE nº 2022NE0002553 - Referente a aquisição de EPI (capacetes para motociclista), destinados às PJs do interior do Estado, com garantia de no mínimo 6 (seis) meses, conforme NF-e nº 04 e demais documentos no PI-SEI 2023.000021.</t>
  </si>
  <si>
    <t>004/2023</t>
  </si>
  <si>
    <t>205/2023</t>
  </si>
  <si>
    <t>2023.000021</t>
  </si>
  <si>
    <t xml:space="preserve">04003942000184 </t>
  </si>
  <si>
    <t>R DA S AGUIAR COMERCIO DE MATERIAL DE LIMPEZA EIRELI</t>
  </si>
  <si>
    <t xml:space="preserve">Liquidação da NE n. 2022NE0002636-Aquis. de mat. de exped. e outros, para consumo da Procuradoria-Geral de Justiça do Estado do Amazonas, conforme NF-e nº 6496 e demais documentos no PI-SEI 2023.002176. </t>
  </si>
  <si>
    <t>6496/2022</t>
  </si>
  <si>
    <t>230/2023</t>
  </si>
  <si>
    <t>2023.002176</t>
  </si>
  <si>
    <t xml:space="preserve">Liquidação da NE n. 2022NE0002483-Aquisição de mat. de expediente e outros, para consumo da PGJ/AM, conf. NF-e nº 6497 e PI-SEI 2023.002177. </t>
  </si>
  <si>
    <t>6497/2023</t>
  </si>
  <si>
    <t>231/2023</t>
  </si>
  <si>
    <t>2023.002177</t>
  </si>
  <si>
    <t xml:space="preserve">Liquidação da NE n. 2022NE0002481-Aquisição de material de expediente e outros, visando atender às demandas dos órgãos integrantes do MP/AM, conf. NF-e nº 88276 e demais documentos no PI-SEI 2023.002179. </t>
  </si>
  <si>
    <t>88276/2023</t>
  </si>
  <si>
    <t>232/2023</t>
  </si>
  <si>
    <t>2023.002179</t>
  </si>
  <si>
    <t xml:space="preserve">03987907000184 </t>
  </si>
  <si>
    <t>S DE O PEDROSA -ME</t>
  </si>
  <si>
    <t xml:space="preserve">Liquidação da NE n. 2022NE0002641-Aquisição de material de expediente e outros, visando atender às demandas dos órgãos integrantes do MP/AM, conforme NF-e nº 7615 E PI-SEI 2023.001701. </t>
  </si>
  <si>
    <t>7615/2023</t>
  </si>
  <si>
    <t>236/2023</t>
  </si>
  <si>
    <t>Documento de pagamento retornado pelo banco dia 08/02/2023</t>
  </si>
  <si>
    <t>2023.001701</t>
  </si>
  <si>
    <t xml:space="preserve">Liquidação da NE n. 2022NE0002639-Aquisição de material de expediente e outros, visando atender às demandas dos órgãos integrantes do MP/AM, conforme NF-e nº 7613 E PI-SEI 2023.001700. </t>
  </si>
  <si>
    <t>7613/2023</t>
  </si>
  <si>
    <t>237/2023</t>
  </si>
  <si>
    <t>2023.001700</t>
  </si>
  <si>
    <t xml:space="preserve">10847885000112 </t>
  </si>
  <si>
    <t>T DA S LUSTOSA COMERCIO E SERVICOS ME</t>
  </si>
  <si>
    <t xml:space="preserve">Liquidação da NE n. 2022NE0002637-Aquisição de material de expediente e outros, destinado ao atendimento das necessidades funcionais desta PGJ, conforme NF-e nº 6174 e demais documentos no PI-SEI 2023.001565. </t>
  </si>
  <si>
    <t>6174/2023</t>
  </si>
  <si>
    <t>258/2023</t>
  </si>
  <si>
    <t>2023.001565</t>
  </si>
  <si>
    <t>Liquidação da NE n. 2022NE0001719-Aquis. de 1 (um) armário em aço com duas portas, Tombo nº 19994 (0975390), p/ suprir as necessidades da PGJ/AM, conf. NF-e nº 143 E PI-SEI 2023.002324.</t>
  </si>
  <si>
    <t>143/2022</t>
  </si>
  <si>
    <t>259/2023</t>
  </si>
  <si>
    <t>2023.002324</t>
  </si>
  <si>
    <t>Liquidação da NE n. 2022NE0001557-Aquis. de 1 (um) armário em aço com duas portas, Tombo nº 19990 (0975074), para suprir as necessidades da PGJ/AM, conforme NF-e nº 139 E PI-SEI 2023.002304.</t>
  </si>
  <si>
    <t>139/2022</t>
  </si>
  <si>
    <t>260/2023</t>
  </si>
  <si>
    <t>2023.002304</t>
  </si>
  <si>
    <t>Liquidação da NE n. 2022NE0001063-Aquis. de 1 (um) armário em aço com duas portas, Tombo nº 20021 (0975459), para suprir as necessidades da PGJ/AM, conf. NF-e nº 85 e PI-SEI 2023.002337.</t>
  </si>
  <si>
    <t>85/2022</t>
  </si>
  <si>
    <t>261/2023</t>
  </si>
  <si>
    <t>2023.002337</t>
  </si>
  <si>
    <t>Liquidação da NE n. 2022NE0001210-Aquis. de 1 (um) armário em aço com duas portas, Tombo nº 20429 (0975512), para suprir as necessidades da PGJ/AM, conf. NF-e nº 83 e PI-SEI 2023.002349.</t>
  </si>
  <si>
    <t>83/2022</t>
  </si>
  <si>
    <t>262/2023</t>
  </si>
  <si>
    <t>2023.002349</t>
  </si>
  <si>
    <t xml:space="preserve">46218034000158 </t>
  </si>
  <si>
    <t>KAROLINY FERREIRA OLIVEIRA</t>
  </si>
  <si>
    <t>Liquidação da NE n. 2022NE0002327-Aquisição de material de consumo, para suprir as necessidades da PGJ- AM, conforme NF-e nº. 12 e demais documentos do PI-SEI 2023.001487.</t>
  </si>
  <si>
    <t>012/2023</t>
  </si>
  <si>
    <t>268/2023</t>
  </si>
  <si>
    <t>2023.001487</t>
  </si>
  <si>
    <t>Liquidação da NE n. 2023NE0000050 - Referente a fornecimento de material de consumo para suprir as necessidades da PGJ/AM, conforme contrato 013/2022/PGJ, NFe 887 e PI 2023.002727.</t>
  </si>
  <si>
    <t>887/2023</t>
  </si>
  <si>
    <t>295/2023</t>
  </si>
  <si>
    <t>2023.002727</t>
  </si>
  <si>
    <t xml:space="preserve">05808979000142 </t>
  </si>
  <si>
    <t>VANESSA CORREA DA ROCHA</t>
  </si>
  <si>
    <t>Liquidação da NE n. 2023NE0000137 - Referente a fornecimento de material de consumo voltado ao grupo de material de processamento de dados, conforme PE Nº 4.020/2022-CPL/MPAM/PGJ-SRP, NFe 6744 e PI 2023.002884.</t>
  </si>
  <si>
    <t>6744/2023</t>
  </si>
  <si>
    <t>328/2023</t>
  </si>
  <si>
    <t>Pagamento Não Realizado</t>
  </si>
  <si>
    <t>Problemas com o sistema de pagamento</t>
  </si>
  <si>
    <t>2023.002884</t>
  </si>
  <si>
    <t xml:space="preserve">12713709000113 </t>
  </si>
  <si>
    <t xml:space="preserve"> FUTTURA DISTR COMER E SERVIÇOS DE INFORMA LTDA ME</t>
  </si>
  <si>
    <t>Liquidação da NE n. 2022NE0002018 - Referente a fornecimento de 5 mesas digitalizadoras de assinaturas USB, tombos 20457 a 20461, à PGJ/AM, conforme PE Nº 4.042/2022-CPL/MPAM/PGJ-SRP, NFe 1522 e PI 2022.023057.</t>
  </si>
  <si>
    <t>1522/2023</t>
  </si>
  <si>
    <t>330/2023</t>
  </si>
  <si>
    <t>2022.023057</t>
  </si>
  <si>
    <t>Liquidação da NE n. 2023NE0000294 - Referente a fornecimento de quadros de aviso, de cortiça, tombos 19995 e 19996, conforme contrato PE Nº 4.025/2022-CPL/MPAM/PGJ-SRP, NFe 7651 e PI 2023.003174.</t>
  </si>
  <si>
    <t>7651/2023</t>
  </si>
  <si>
    <t>333/2023</t>
  </si>
  <si>
    <t>2023.003174</t>
  </si>
  <si>
    <t xml:space="preserve">15724019000158 </t>
  </si>
  <si>
    <t>QUALITY ATACADO EIRELI-EPP</t>
  </si>
  <si>
    <t>Liquidação da NE n. 2022NE0002144 - Referente a fornecimento de materiais de informática à PGJ/AM, conforme PE Nº 4.033/2022-CPL/MP/PGJ-SRP, NFe 7570 e PI 2023.000289.</t>
  </si>
  <si>
    <t>7570/2022</t>
  </si>
  <si>
    <t>337/2023</t>
  </si>
  <si>
    <t>2023.000289</t>
  </si>
  <si>
    <t xml:space="preserve">32674351000174 </t>
  </si>
  <si>
    <t>3S INFORMATICA LTDA</t>
  </si>
  <si>
    <t>Liquidação da NE n. 2022NE0002025 - Referente a fornecimento de equipamentos de informática, tombos 22031 a 22080, à PGJ/AM, conforme contrato nº 021/2022, NFSe 2454 e PI 2023.002668</t>
  </si>
  <si>
    <t>2454/2023</t>
  </si>
  <si>
    <t>340/2023</t>
  </si>
  <si>
    <t>2023.002668</t>
  </si>
  <si>
    <t xml:space="preserve">36521392000181 </t>
  </si>
  <si>
    <t>GO VENDAS ELETRONICAS LTDA</t>
  </si>
  <si>
    <t>Liquidação da NE n. 2022NE0002279 - Referente a fornecimento de 1 unidade de fogão a gás, tombo 20498, à PGJ/AM, conforme PE Nº 4.041/2022-CPL/MPAM/PGJ-SRP, NFe 2586 e PI 2023.002250.</t>
  </si>
  <si>
    <t>2586/2022</t>
  </si>
  <si>
    <t>346/2023</t>
  </si>
  <si>
    <t>2023.002250</t>
  </si>
  <si>
    <t>Liquidação da NE n. 2022NE0002487-Aquisição de material de consumo, para atender às necessidades da PGJ/AM, conforme NF-e 7653 e demais documentos no PI-SEI 2023.003187.</t>
  </si>
  <si>
    <t>7653/2023</t>
  </si>
  <si>
    <t>348/2023</t>
  </si>
  <si>
    <t>2023.003187</t>
  </si>
  <si>
    <t xml:space="preserve">Liquidação da NE n. 2022NE0002484-Aquisição de material de expediente e outros, destinado ao atendimento das necessidades funcionais desta PGJ/AM, conforme NF-e nº 6224 e demais documentos no PI-SEI 2023.003115. </t>
  </si>
  <si>
    <t>6224/2023</t>
  </si>
  <si>
    <t>349/2023</t>
  </si>
  <si>
    <t>2023.003115</t>
  </si>
  <si>
    <t xml:space="preserve">Liquidação da NE n. 2022NE0002640-Aquisição de material de expediente e outros, visando atender às demandas dos órgãos integrantes do MP/AM, conforme NF-e nº 7614 e demais documentos no PI-SEI 2023.003182. </t>
  </si>
  <si>
    <t>7614/2023</t>
  </si>
  <si>
    <t>350/2023</t>
  </si>
  <si>
    <t>2023.003182</t>
  </si>
  <si>
    <t xml:space="preserve">65149197000251 </t>
  </si>
  <si>
    <t>REPREMIG REPRESENTACAO E COMERCIO DE MINAS GERAIS LTDA</t>
  </si>
  <si>
    <t>Liquidação da NE n. 2022NE0002023-Aquis. de equip. de informática (31 unidades de monitor multimídia para videoconferências) visando atender as demandas dos órgãos integrantes do MP/AM, conforme NFS-e 10.301 e demais documentos no PI-SEI 2022.023290.</t>
  </si>
  <si>
    <t>10301/2022</t>
  </si>
  <si>
    <t>356/2023</t>
  </si>
  <si>
    <t>2022.023290</t>
  </si>
  <si>
    <t>Liquidação da NE n. 2022NE0002278-Aquis. de equip de informática (1 unidade de MONITOR MULTIMÍDIA PARA VIDEOCONFERÊNCIAS) visando atender as demandas dos órgãos integrantes do MP/AM, conforme NFS-e 10.302 e demais documentos no PI-SEI 2022.023290.</t>
  </si>
  <si>
    <t>10302/2022</t>
  </si>
  <si>
    <t>358/2023</t>
  </si>
  <si>
    <t>FONTE 121 SEM SALDO</t>
  </si>
  <si>
    <t xml:space="preserve">05207424000145 </t>
  </si>
  <si>
    <t>VINICIUS CHAVES DOS SANTOS</t>
  </si>
  <si>
    <t>Liquidação da NE n. 2022NE0001562 - Referente a fornecimento de 3 unidades de frigobar, tombos 20494 a 20496, à Promotoria de Justiça de Itacoatiara, conforme PE Nº 4.013/2022-CPL/MPAM/PGJ-SRP, NFe 4253 e PI 2023.003456.</t>
  </si>
  <si>
    <t>4253/2022</t>
  </si>
  <si>
    <t>378/2023</t>
  </si>
  <si>
    <t>2023.003456</t>
  </si>
  <si>
    <t>Liquidação da NE n. 2022NE0002358 - Referente a fornecimento de 1 frigobar, tombo 20500, à Promotoria de Justiça de Beruri, conforme PE Nº 4.013/2022-CPL/MPAM/PGJ-SRP, NFe 4334 e PI 2023.003452.</t>
  </si>
  <si>
    <t>4334/2022</t>
  </si>
  <si>
    <t>379/2023</t>
  </si>
  <si>
    <t>2023.003452</t>
  </si>
  <si>
    <t>Liquidação da NE n. 2022NE0001685 - Referente a fornecimento de 8 unidades de frigobar, tombos 19201 a 19208, à PGJ/AM, conforme PE Nº 4.013/2022-CPL/MPAM/PGJ-SRP, NFe 4254 e PI 2023.003521.</t>
  </si>
  <si>
    <t>4254/2022</t>
  </si>
  <si>
    <t>381/2023</t>
  </si>
  <si>
    <t>2023.003521</t>
  </si>
  <si>
    <t>Liquidação da NE n. 2022NE0001062 - Referente a fornecimento de 3 armários de aço 2 portas, tombos 19998 a 20000, à Promotoria de Justiça de Autazes, conforme PE Nº 4.018/2022-CPL/MPAM/PGJ-SRP, NFe 79 e PI 2023.003404.</t>
  </si>
  <si>
    <t>79/2022</t>
  </si>
  <si>
    <t>384/2023</t>
  </si>
  <si>
    <t>2023.003404</t>
  </si>
  <si>
    <t>Liquidação da NE n. 2022NE0001064-Ref. a aquisição de 3 (três) estantes em aço, Tombos nº 20491 a 20493, para suprir as necessidades da PGJ, conf. NF-e nº 86 e SEI 2023.003663.</t>
  </si>
  <si>
    <t>86/2022</t>
  </si>
  <si>
    <t>403/2023</t>
  </si>
  <si>
    <t>2023.003663</t>
  </si>
  <si>
    <t>Liquidação da NE n. 2022NE0002052-Aquisição de um frigobar 124 L (tombo 20490), conforme NF-e 4255 e demais documentos no PI-SEI 2023.003681.</t>
  </si>
  <si>
    <t>4255/2022</t>
  </si>
  <si>
    <t>404/2023</t>
  </si>
  <si>
    <t>2023.003681</t>
  </si>
  <si>
    <t xml:space="preserve">27975551000127 </t>
  </si>
  <si>
    <t>VANGUARDA INFORMÁTICA LTDA</t>
  </si>
  <si>
    <t>Liquidação da NE n. 2022NE0001699 - Referente a fornecimento de 30 equipamentos de rede, tombo 22001 a 22030, à PJs da Capital e do interior do estado do Amazonas, conforme PE Nº 4.019/2022-CPL/MPAM/PGJ-SRP, NFe 2512 e PI 2023.003677.</t>
  </si>
  <si>
    <t>2512/2023</t>
  </si>
  <si>
    <t>413/2023</t>
  </si>
  <si>
    <t>2023.003677</t>
  </si>
  <si>
    <t>Fonte da informação: Sistema eletronico de informações (SEI) e sistema AFI. DOF/MPAM.</t>
  </si>
  <si>
    <t>Data da última atualização: 01/03/2023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</si>
  <si>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</si>
  <si>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</si>
  <si>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</si>
  <si>
    <r>
      <rPr>
        <b/>
        <sz val="14"/>
        <color rgb="FF000000"/>
        <rFont val="Arial"/>
        <family val="2"/>
        <charset val="1"/>
      </rPr>
      <t xml:space="preserve">ORDEM CRONOLÓGICA DE PAGAMENTO DE </t>
    </r>
    <r>
      <rPr>
        <b/>
        <sz val="14"/>
        <color rgb="FF2A6099"/>
        <rFont val="Arial"/>
        <family val="2"/>
        <charset val="1"/>
      </rPr>
      <t xml:space="preserve"> LOCAÇÕES</t>
    </r>
  </si>
  <si>
    <t xml:space="preserve">33179565000137 </t>
  </si>
  <si>
    <t>SENCINET BRASIL SERVICOS DE TELECOMUNICACOES LTDA</t>
  </si>
  <si>
    <t>Liquidação da NE n. 2022NE0001464-Parcela Prest. Serv. de Locação de equipamentos para links de comunicação, referente ao mês de Dez/2022, nos termos do 1° T.A. CA 013/2021, conf. Fatura n° 16549 e demais documentos do PI-SEI 2023.000163.</t>
  </si>
  <si>
    <t>Fatura nº 16549</t>
  </si>
  <si>
    <t>195/2023</t>
  </si>
  <si>
    <t>2023.000163</t>
  </si>
  <si>
    <t xml:space="preserve">28407393215 </t>
  </si>
  <si>
    <t>VERA NEIDE PINTO CAVALCANTE</t>
  </si>
  <si>
    <t>Liquidação da NE n. 2022NE0000718 - Referente a locação de imóvel da PJ de Coari, relativo a dezembro de 2022, contrato 019/2018 - 4º TA, Recibo 12/2022 e PI 2023.000063.</t>
  </si>
  <si>
    <t>Recibo 12/2022</t>
  </si>
  <si>
    <t>196/2023</t>
  </si>
  <si>
    <t>2023.000063</t>
  </si>
  <si>
    <t xml:space="preserve">81838018115 </t>
  </si>
  <si>
    <t xml:space="preserve"> SAMUEL MENDES DA SILVA</t>
  </si>
  <si>
    <t>Liquidação da NE nº 2022NE0000194 - Referente a Locação de imóvel da Promotoria de Justiça de Juruá-AM, mês de DEZEMBRO/2022, nos termos do 1º TA do CA nº 004/2021-MP/PGJ, conforme Recibo de Aluguel 12/2022 e SEI 2022.025121.</t>
  </si>
  <si>
    <t>200/2023</t>
  </si>
  <si>
    <t>2022.025121</t>
  </si>
  <si>
    <t xml:space="preserve">03146650215 </t>
  </si>
  <si>
    <t>VANIAS BATISTA MENDONÇA</t>
  </si>
  <si>
    <t>Liquidação da NE nº 2022NE0000055 - Referente a locação de imóvel na Av. André Araújo, 129, Adrianópolis), dezembro/2022, destinado à instalação de novas promotorias desta PGJ, conforme Recibo de Aluguel 12/2022 e SEI 2022.025118.</t>
  </si>
  <si>
    <t>202/2023</t>
  </si>
  <si>
    <t>2022.025118</t>
  </si>
  <si>
    <t xml:space="preserve">06330703272 </t>
  </si>
  <si>
    <t>GABRIEL AGUIAR DE LIMA</t>
  </si>
  <si>
    <t>Liquidação da NE nº 2022NE0000276 - Referente a locação do imóvel situado em Manacapuru/ AM, mês DEZ/2022, conforme Recibo 12 e SEI 2022.025074.</t>
  </si>
  <si>
    <t>263/2023</t>
  </si>
  <si>
    <t>2022.025074</t>
  </si>
  <si>
    <t>Liquidação da NE n. 2022NE0000055 - Referente a locação de imóvel da Unidade Anexo Aleixo, relativo a novembro de 2022, conforme contrato 033/2019/PGJ, Recibo de Aluguel 11/2022 e PI 2022.023704.</t>
  </si>
  <si>
    <t>Recibo 11/2022</t>
  </si>
  <si>
    <t>270/2023</t>
  </si>
  <si>
    <t>2022.023704</t>
  </si>
  <si>
    <t xml:space="preserve">05828884000190 </t>
  </si>
  <si>
    <t>ALVES LIRA LTDA</t>
  </si>
  <si>
    <t>Liquidação da NE n. 2022NE0000061 - Referente a locação de imóvel da UNAD Belo Horizonte, relativo a dezembro de 2022, conforme contrato 016/2020/PGJ, Recibo de Aluguel 12/2022 e PI 2023.000449.</t>
  </si>
  <si>
    <t>292/2023</t>
  </si>
  <si>
    <t>2023.000449</t>
  </si>
  <si>
    <t>Liquidação da NE n. 2022NE0000061 - Ref. as diferenças dos aluguéis devidos no período de setembro a novembro de 2022, quanto a locação de imóvel da UNAD Belo Horizonte, conforme contrato 016/2020/PGJ, Recibo s/nº e PI 2023.000469.</t>
  </si>
  <si>
    <t>Recibo 13/2022</t>
  </si>
  <si>
    <t>293/2023</t>
  </si>
  <si>
    <t>2023.000469</t>
  </si>
  <si>
    <t>Liquidação da NE n. 2022NE0001565-Parcela Prest. Serv. de Locação de equipamentos para links de comunicação, ref. ao mês de Dez/2022, nos termos do 1° T.A. CA 022/2021,conf. Fat. 16550 e PI-SEI 2023.000159.</t>
  </si>
  <si>
    <t>Fatura nº 16550</t>
  </si>
  <si>
    <t>297/2023</t>
  </si>
  <si>
    <t>2023.000159</t>
  </si>
  <si>
    <t>Liquidação da NE n. 2023NE0000018 - Referente a locação de imóvel na comarca de Juruá/AM, relativo a janeiro de 2023, conforme contrato 004/2021, Recibo 01/2023 e PI 2023.002004.</t>
  </si>
  <si>
    <t>Recibo 001/2023</t>
  </si>
  <si>
    <t>306/2023</t>
  </si>
  <si>
    <t>2023.002004</t>
  </si>
  <si>
    <t>06330703272</t>
  </si>
  <si>
    <t>Liquidação da NE n. 2023NE0000053 - Referente a locação do imóvel situado em Manacapuru/AM, relativo a janeiro de 2023, conforme contrato 031/2021/PGJ, Recibo 01/2023 e PI 2023.001641.</t>
  </si>
  <si>
    <t>307/2023</t>
  </si>
  <si>
    <t>2023.001641</t>
  </si>
  <si>
    <t>Liquidação da NE n. 2023NE0000009 - Referente a locação do imóvel situado em Coari/ AM, relativo a janeiro de 2023, conforme contrato 019/2018/PGJ - 4º TA, Recibo 01/2023 e PI 2023.002685.</t>
  </si>
  <si>
    <t>326/2023</t>
  </si>
  <si>
    <t>2023.002685</t>
  </si>
  <si>
    <t xml:space="preserve">84468636000152 </t>
  </si>
  <si>
    <t>COENCIL EMPREENDIMENTOS IMOBILIÁRIOS LTDA</t>
  </si>
  <si>
    <t>Liquidação da NE nº 2022NE0000086 - Ref. a locação de imóvel da UNAD Paraiba a PGJ/AM pela COENCIL EMPREENDIMENTOS IMOBILIARIOS LTDA, relativo ao mês de Dezembro/2022, conforme contrato nº 032/2018/PGJ, recibo 051/2022 e SEI nº 2023.000019.</t>
  </si>
  <si>
    <t>Recibo 51/2022</t>
  </si>
  <si>
    <t>432/2023</t>
  </si>
  <si>
    <t>2023.000019</t>
  </si>
  <si>
    <t>Liquidação da NE nº 2023NE0000012 - Ref. a locação de imóvel da UNAD Adrianópolis a PGJ/AM pela COENCIL EMPREENDIMENTOS IMOBILIARIOS LTDA, relativo ao mês de Janeiro/2023, conforme contrato nº 032/2018/PGJ, recibo 052/2023 e SEI nº 2023.002125.</t>
  </si>
  <si>
    <t>Recibo 52/2022</t>
  </si>
  <si>
    <t>435/2023</t>
  </si>
  <si>
    <t>2023.002125</t>
  </si>
  <si>
    <t>Liquidação da NE nº 2023NE0000043 - Ref. a locação de imóvel da Rua Belo Horizonte, n° 500, Aleixo a PGJ/AM por ALVES LIRA LTDA, relativo ao mês 01/2023, conforme contrato nº 016/2020/PGJ, recibo 01/2023 e SEI nº 2023.002676.</t>
  </si>
  <si>
    <t>438/2023</t>
  </si>
  <si>
    <t>2023.002676</t>
  </si>
  <si>
    <r>
      <t xml:space="preserve">ORDEM CRONOLÓGICA DE PAGAMENTOS DE </t>
    </r>
    <r>
      <rPr>
        <b/>
        <sz val="14"/>
        <color theme="4" tint="-0.249977111117893"/>
        <rFont val="Arial"/>
        <family val="2"/>
      </rPr>
      <t>PRESTAÇÃO DE SERVIÇOS</t>
    </r>
  </si>
  <si>
    <t xml:space="preserve">02558157000162 </t>
  </si>
  <si>
    <t>TELEFONICA BRASIL S.A.</t>
  </si>
  <si>
    <t>Liquidação da NE n. 2022NE0000804-Pagamento do serv. de telefonia móvel, nos termos do CA nº 011/2018-MP/PGJ - 4º TA, referente ao mês de NOVEMBRO/2022, conforme Fatura nº 0345991343 e PI-SEI 2023.000413.</t>
  </si>
  <si>
    <t>Fatura nº 345991343</t>
  </si>
  <si>
    <t>174/2023</t>
  </si>
  <si>
    <t>2023.000413</t>
  </si>
  <si>
    <t xml:space="preserve">04320180000140 </t>
  </si>
  <si>
    <t>SAAE SERVICO AUTONOMO DE AGUA E ESGOTOS DE ITACOAT</t>
  </si>
  <si>
    <t>Liquidação da NE n. 2022NE0001983-Pag. de serviços continuados de água potável, visando atender a unid. da PGJ/AM, na cidade de Itacoatiara/AM, conf. Fatura de Agosto/2022, CTNº 002/2022 e PI-SEI 2022.024959.</t>
  </si>
  <si>
    <t>Fatura nº 236005418</t>
  </si>
  <si>
    <t>175/2023</t>
  </si>
  <si>
    <t>2022.024959</t>
  </si>
  <si>
    <t>Liquidação da NE n. 2022NE0001983-Pag. da empresa especializada na prestação de serv. continuados de água potável, visando atender a unidades da PGJ/AM&amp;#8203; na cidade de Itacoatiara/AM, conforme Fat. de Dez/2022, CTNº 002/2022 e PI-SEI 2022.024959.</t>
  </si>
  <si>
    <t>Fatura nº 2360054112</t>
  </si>
  <si>
    <t>177/2023</t>
  </si>
  <si>
    <t xml:space="preserve">76535764000143 </t>
  </si>
  <si>
    <t>OI S.A.</t>
  </si>
  <si>
    <t>Liquidação da NE n. 2022NE0000080-Prest. de serv . telefonico fixo comutado - STFC, nas modalidades local, ref. ao mês de DEZ/2022, conf. FATURA N. : 0300039290926, Contrato nº 035/2018(5ºT.A) no PI-SEI 2022.024969.</t>
  </si>
  <si>
    <t>Fatura nº 300039290926</t>
  </si>
  <si>
    <t>181/2023</t>
  </si>
  <si>
    <t>2022.024969</t>
  </si>
  <si>
    <t>Liquidação da NE n. 2022NE0000080-Prest. de serv. telefonico fixo comutado - STFC, nas modalidades local, ref. ao mês de NOV/2022, conforme FATURA N. : 0300039285893 Contrato nº 035/2018(5ºT.A) e PI-SEI 2022.023091.</t>
  </si>
  <si>
    <t>Fatura nº 300039285893</t>
  </si>
  <si>
    <t>185/2023</t>
  </si>
  <si>
    <t>2022.023091</t>
  </si>
  <si>
    <t xml:space="preserve">35486862000150 </t>
  </si>
  <si>
    <t>MOVLEADS AGENCIA DE MARKETING DIGITAL LTDA.</t>
  </si>
  <si>
    <t>Liquidação da NE nº 2022NE0002331--Contrat. de empresa especializada na prest. de serv. técnicos especializados em design gráf. e edit. de public, e outros materiais, para suprir as necessid. da PGJ/AM, conf. C.A nº030/22 e  NF-e nº 68 e PI-SEI 2022.02499</t>
  </si>
  <si>
    <t>68/2022</t>
  </si>
  <si>
    <t>197/2023</t>
  </si>
  <si>
    <t>2022.024994</t>
  </si>
  <si>
    <t xml:space="preserve">86781069000115 </t>
  </si>
  <si>
    <t>ZENITE INFORMAÇAO E CONSULTORIA S/A</t>
  </si>
  <si>
    <t>Liquidação da NE nº 2022NE0002628 - Ref. a contratação de empresa para prestar curso "COMO CONDUZIR O PREGÃO E A CONCORRÊNCIA DE ACORDO COM A LEI Nº 14.133/2021 E A IN Nº 73/2022”, conforme NFS-e nº 25973 e SEI 2022.025082.</t>
  </si>
  <si>
    <t>25973/2022</t>
  </si>
  <si>
    <t>207/2023</t>
  </si>
  <si>
    <t>2022.025082</t>
  </si>
  <si>
    <t xml:space="preserve">04322541000197 </t>
  </si>
  <si>
    <t>CONSELHO REGIONAL DE ENGENHARIA E AGRONOMIA DO ESTADO DO AMAZONAS</t>
  </si>
  <si>
    <t>Liquidação da NE n. 2023NE0000234-PAG. DO CREA-AM, REF. PREST. DE SERV. DE EDIFICAÇÃO DAS PROMOTORIAS DE MANACAPURU/AM, CONF. DESPACHO 19.2023 E PI-SEI 2023.000376.</t>
  </si>
  <si>
    <t>Fatura nº 8305120194</t>
  </si>
  <si>
    <t>233/2023</t>
  </si>
  <si>
    <t>2023.000376</t>
  </si>
  <si>
    <t xml:space="preserve">08329433000105 </t>
  </si>
  <si>
    <t>GIBBOR BRASIL PUBLICIDADE E PROPAGANDA LTDA</t>
  </si>
  <si>
    <t>Liquidação da NE n. 2022NE0000820-Prest de serv. de public. dos atos ofic e notas de inter. público da PGJ/AM, em diário de grande circulação, no 1º T.A. ao CA n.º 011/21 - MP/PGJ,  referente a NOV/22, conf. NFS-e 2442 E PI-SEI 2022.024403.</t>
  </si>
  <si>
    <t>2442/2022</t>
  </si>
  <si>
    <t>234/2023</t>
  </si>
  <si>
    <t>2022.024403</t>
  </si>
  <si>
    <t xml:space="preserve">29118694000148 </t>
  </si>
  <si>
    <t>MAQUINE MANUTENÇÃO ELETRICA</t>
  </si>
  <si>
    <t>Liquidação da NE nº 2022NE0002629--Contrat. de empr. especializ. na prest. de serv. de engenh. p/ subst. dos acesso. inst. no poste de entra de energia, quais sejam muflas, elo fusível e cabos de entrada de energ. ,conf. nfs 114 e pi-sei 2022.024464.</t>
  </si>
  <si>
    <t>114/2022</t>
  </si>
  <si>
    <t>235/2023</t>
  </si>
  <si>
    <t>2022.024464</t>
  </si>
  <si>
    <t xml:space="preserve">12715889000172 </t>
  </si>
  <si>
    <t>CASA NOVA ENGENHARIA E CONSULTORIA LTDA  ME</t>
  </si>
  <si>
    <t>Liquidação da NE n. 2022NE0000859 - Referente a serviços de manutenção preventiva e corretiva da ETE da PGJ/AM, relativo a 7ª medição (dezembro/2022), conforme contrato 008/2021/PGJ, NFSe 15 e PI 2023.000089. (01 de 02)</t>
  </si>
  <si>
    <t>15/2023</t>
  </si>
  <si>
    <t>238/2023</t>
  </si>
  <si>
    <t>2023.000089</t>
  </si>
  <si>
    <t>Liquidação da NE n. 2022NE0000859 - Referente a serviços de manutenção preventiva e corretiva da ETE da PGJ/AM, relativo a 7ª medição (dezembro/2022), conforme contrato 008/2021/PGJ, NFSe 15 e PI 2023.000089. (02 de 02)</t>
  </si>
  <si>
    <t>239/2023</t>
  </si>
  <si>
    <t>Liquidação da NE n. 2023NE0000237 - Pagamento de ART (para registro) de Fiscalização do Contrato Administrativo n.º 034/2022-MP-PGJ (0952283) referente a Construção da Sede de Anori, ref. ao PI-SEI 2022.022881.</t>
  </si>
  <si>
    <t>Fatura nº 8305154819</t>
  </si>
  <si>
    <t>257/2023</t>
  </si>
  <si>
    <t>2022.022881</t>
  </si>
  <si>
    <t>02341467000120</t>
  </si>
  <si>
    <t>AMAZONAS ENERGIA S/A</t>
  </si>
  <si>
    <t>Liquidação da NE nº 2022NE0000052 - Referente a fornecimento de energia elétrica à Unidade Consumidora UC nº 623650-2, UNAD BH, conforme fatura 67537922 (DEZ/22) referente ao CA n.º 010/2021 - MP/PGJ e SEI 2023.000468.</t>
  </si>
  <si>
    <t>Fatura nº 67537922</t>
  </si>
  <si>
    <t>264/2023</t>
  </si>
  <si>
    <t>2023.000468</t>
  </si>
  <si>
    <t>Liquidação da NE nº 2022NE0000143 -Prest. do serv. de fornec. de energia elétrica dos Prédios Sede e Adm. Dez/2022, conforme fatura. agrupada, Contrato 002/2019, PI-SEI 2023.000470 (parte 1).</t>
  </si>
  <si>
    <t>Fatura nº 00869937/12/22</t>
  </si>
  <si>
    <t>265/2023</t>
  </si>
  <si>
    <t xml:space="preserve">2023.000470 </t>
  </si>
  <si>
    <t xml:space="preserve">11379887000197 </t>
  </si>
  <si>
    <t xml:space="preserve"> EFICAZ ASSESSORIA DE COMUNICAÇÃO LTDA</t>
  </si>
  <si>
    <t>Liquidação da NE n. 2022NE0000192-Prestação de serv. de Mailing e clipping jornalístico online (NOV/22), conf. NFS-e 1089 ref. ao Contrato Administrativo n.º 001/2022 - MP/PGJ e demais documentos no PI-SEI 2022.025054.</t>
  </si>
  <si>
    <t>1089/2022</t>
  </si>
  <si>
    <t>266/2023</t>
  </si>
  <si>
    <t>2022.025054</t>
  </si>
  <si>
    <t>Liquidação da NE nº 2023NE0000014 - Prest. do serv. de fornec. de energia elétrica dos Prédios Sede e Adm. Dez/2022, conforme fatura. agrupada, Contrato 002/2019, PI-SEI 2023.000470 (parte 2).</t>
  </si>
  <si>
    <t>267/2023</t>
  </si>
  <si>
    <t>Liquidação da NE nº 2023NE0000054-Contrat. de empresa especializ. na prestação de serv. téc. especializ. em design gráfico e editor. de public., e outros mat., para suprir as necessid. da PGJ/AM, conf. NF-e nº 74, Cont; 030/2022 E PI-SEI 2023.001804.</t>
  </si>
  <si>
    <t>74/2023</t>
  </si>
  <si>
    <t>272/2023</t>
  </si>
  <si>
    <t>2023.001804</t>
  </si>
  <si>
    <t>Liquidação da NE n. 2022NE0000820 - Referente a serviço de publicação dos atos oficiais e notas de interesse público da PGJ/AM, relativo a dezembro de 2022, conforme contrato 011/2021/PGJ - 1º T.A., NFSe 2598 e PI 2023.000801.</t>
  </si>
  <si>
    <t>2598/2023</t>
  </si>
  <si>
    <t>280/2023</t>
  </si>
  <si>
    <t>2023.000801</t>
  </si>
  <si>
    <t>Liquidação da NE n. 2023NE0000045 - Referente a serviço de publicação dos atos oficiais e notas de interesse público da PGJ/AM, relativo a dezembro de 2022, conforme contrato 011/2021/PGJ - 1º T.A., NFSe 2598 e PI 2023.000801.</t>
  </si>
  <si>
    <t>281/2023</t>
  </si>
  <si>
    <t>Liquidação da NE n. 2023NE0000008 - Referente a serviço de telefonia móvel, relativo a janeiro de 2023, conforme contrato 011/2018 - 4º TA, Fatura nº 0345991343 e PI 2023.002423.</t>
  </si>
  <si>
    <t>Fatura nº 0345991343</t>
  </si>
  <si>
    <t>282/2023</t>
  </si>
  <si>
    <t>2023.002423</t>
  </si>
  <si>
    <t xml:space="preserve">05885398000104 </t>
  </si>
  <si>
    <t>MAPROTEM MANAUS VIG. E PROTEÇAO ELET. MONITORADA LTDA</t>
  </si>
  <si>
    <t>Liquidação da NE nº 2022NE0000584-Prest. de serv. ref. a manut. preventiva e corretiva do Grupo Gerador que atende ao edifício anexo administ. da PGJ/AM - NOV/2022, conf. NFS-E 7942 e Contrato 006/2021, no PI-SEI 2022.025072.</t>
  </si>
  <si>
    <t>7942/2022</t>
  </si>
  <si>
    <t>285/2023</t>
  </si>
  <si>
    <t>2022.025072</t>
  </si>
  <si>
    <t>00492578000102</t>
  </si>
  <si>
    <t>VILA DA BARRA COM E REP E SERV DE DEDETIZACAO LTDA</t>
  </si>
  <si>
    <t>Liquidação da NE n. 2022NE0000722 - Referente a serviços de dedetização da PGJ/AM, relativo a dezembro de 2022, conforme contrato 020/2018/PGJ, NFSe 2358 e PI 2023.000054.</t>
  </si>
  <si>
    <t>2358/2023</t>
  </si>
  <si>
    <t>289/2023</t>
  </si>
  <si>
    <t>2023.000054</t>
  </si>
  <si>
    <t xml:space="preserve">03264927000127 </t>
  </si>
  <si>
    <t>MANAUS AMBIENTAL S.A</t>
  </si>
  <si>
    <t>Liquidação da NE n. 2023NE0000003 - Referente a fornecimento de água à PGJ/AM, relativo a novembro de 2022, conforme contrato 008/2021/PGJ, fatura agrupada 3891356 e PI 2022.024327.</t>
  </si>
  <si>
    <t>Fatura nº 3891356</t>
  </si>
  <si>
    <t>291/2023</t>
  </si>
  <si>
    <t>2022.024327</t>
  </si>
  <si>
    <t xml:space="preserve">07273545000110 </t>
  </si>
  <si>
    <t>DAHORA PUBLICIADE, SERVIÇOS GRAFICOS E EVENTOS EIRELI</t>
  </si>
  <si>
    <t>Liquidação da NE n. 2022NE0001259 - Referente a aquisição de serviços gráficos para a realização do XVIII Concurso de Juri Simulado do MPAM, conforme PE Nº 4.010/2020-CPL/MP/PGJ, NFSe 448 e PI 2023.001285.</t>
  </si>
  <si>
    <t>448/2022</t>
  </si>
  <si>
    <t>294/2023</t>
  </si>
  <si>
    <t>2023.001285</t>
  </si>
  <si>
    <t>Liquidação da NE n. 2022NE0001566-Parcela Prest. Serv. Comunicação de Dados e Circuito Dedicado de Com.Dados, ref. ao mês de Dez/2022, nos termos do 1° T.A. CA 022/2021-MP/PGJ, conf. Fat. 6560 e PI-SEI 2023.000159.</t>
  </si>
  <si>
    <t>6560/2023</t>
  </si>
  <si>
    <t>296/2023</t>
  </si>
  <si>
    <t xml:space="preserve">04301769000109 </t>
  </si>
  <si>
    <t>FUNDO DE MODERNIZAÇÃO E REAPARELHAMENTO DO PODER JUDICIARIO ESTADUAL</t>
  </si>
  <si>
    <t>Liquidação da NE n. 2022NE0000711-Pagamento de Cessão onerosa de espaços do Tribunal de Justiça do Amazonas, ref. aos meses de NOV/2022 e DEZ/2022, conf. documentos presentes no PI-SEI 2023.000816.</t>
  </si>
  <si>
    <t>Memorando nº 7/2023</t>
  </si>
  <si>
    <t>300/2023</t>
  </si>
  <si>
    <t>2023.000816</t>
  </si>
  <si>
    <t xml:space="preserve">10181964000137 </t>
  </si>
  <si>
    <t>OCA  VIAGENS E TURISMO DA AMAZONIA LIMITADA</t>
  </si>
  <si>
    <t>Liquidação da NE n. 2022NE0001696-Contrat. de empresa especializ. para prest. de serv. de viagens, para esta/ PGJ em DEZ/22, conf. fatura 57476 - DEZ/22, cont. 016/2022 e PI-SEI 2023.000123.</t>
  </si>
  <si>
    <t>Fatura nº 57476</t>
  </si>
  <si>
    <t>303/2023</t>
  </si>
  <si>
    <t>2023.000123</t>
  </si>
  <si>
    <t xml:space="preserve">08584308000133 </t>
  </si>
  <si>
    <t>ECOSEGM E CONSULTORIA AMBIENTAL LTDA ME</t>
  </si>
  <si>
    <t>Liquidação da NE nº 2022NE0000242-Prest. de serv. de análises laborat. da qualid dos efluentes -ETE, conf. NFS N.º 3366, 6ª medição, e Contrato 003/2020/2º TA no PI-SEI 2023.001997.</t>
  </si>
  <si>
    <t>3366/2023</t>
  </si>
  <si>
    <t>304/2023</t>
  </si>
  <si>
    <t>2023.001997</t>
  </si>
  <si>
    <t xml:space="preserve">00604122000197 </t>
  </si>
  <si>
    <t>TRIVALE INSTITUICAO DE PAGAMENTO LTDA</t>
  </si>
  <si>
    <t xml:space="preserve">Liquidação da NE nº 2023NE0000017 - Referente a serviço de administração, gerenciamento e fornecimento de vale alimentação de servidores ativos da PGJ/AM, relativo a JAN/23, conforme contrato nº 015/2020/PGJ, NFSe nº 2035355/2023 e SEI 2023.001795. </t>
  </si>
  <si>
    <t>2035355/2023</t>
  </si>
  <si>
    <t>316/2023</t>
  </si>
  <si>
    <t>2023.001795</t>
  </si>
  <si>
    <t xml:space="preserve">04406195000125 </t>
  </si>
  <si>
    <t>COSAMA COMPANHIA DE SANEAMENTO DO AMAZONAS</t>
  </si>
  <si>
    <t>Liquidação da NE n. 2022NE0002275 - Referente a consumo de água das Unidades de Autazes, Carauari, Codajás, Juruá e Tabatinga, relativo a dezembro de 2022, conforme contrato 006/MPAM/PGJ, Fatura 10204943/122022-8 e PI 2023.000684.</t>
  </si>
  <si>
    <t>Fatura nº 10204943</t>
  </si>
  <si>
    <t>318/2023</t>
  </si>
  <si>
    <t>2023.000684</t>
  </si>
  <si>
    <t>EFICAZ ASSESSORIA DE COMUNICAÇÃO LTDA</t>
  </si>
  <si>
    <t>Liquidação da NE n. 2023NE0000049-Contratação de empresa especializada na prest. de serv. de Mailing e clipping jornalístico online, ref. ao mês de JAN/2022, nos termos do C.A. 001/2022-MP/PGJ, conf. NFS-e 1105 e PI-SEI 2023.002247.</t>
  </si>
  <si>
    <t>1105/2023</t>
  </si>
  <si>
    <t>319/2023</t>
  </si>
  <si>
    <t>2023.002247</t>
  </si>
  <si>
    <t xml:space="preserve">04407920000180 </t>
  </si>
  <si>
    <t>PRODAM PROCESSAMENTO DE DADOS AMAZONAS AS</t>
  </si>
  <si>
    <t>Liquidação da NE n. 2022NE0000198 - Referente a Serviço de Execução de sistemas PRODAM-RH e acessórios, relativo a dezembro de 2022, conforme contrato 003/2019/PGJ - 4º TA, NFSe 34605 e PI 2023.000149.</t>
  </si>
  <si>
    <t>34605/2023</t>
  </si>
  <si>
    <t>320/2023</t>
  </si>
  <si>
    <t>2023.000149</t>
  </si>
  <si>
    <t xml:space="preserve">07244008000223 </t>
  </si>
  <si>
    <t>EYES NWHERE SISTEMAS INTELIGENTES DE IMAGEM LTDA</t>
  </si>
  <si>
    <t>Liquidação da NE n. 2023NE0000034 - Referente a serviços de acesso dedicado à Internet com proteção Anti-DDoS, relativo a janeiro de 2023, conforme contrato 033/2021MP/PGJ 1º T.A., NFSe 406 e PI 2023.002633.</t>
  </si>
  <si>
    <t>406/2023</t>
  </si>
  <si>
    <t>321/2023</t>
  </si>
  <si>
    <t>2023.002633</t>
  </si>
  <si>
    <t>Liquidação da NE n. 2023NE0000025 - Referente a serviços de conectividade ponto a ponto em fibra óptica, relativo a janeiro de 2023, conforme contrato 001/2021/PGJ, NFSe 405 e PI 2023.002634.</t>
  </si>
  <si>
    <t>405/2023</t>
  </si>
  <si>
    <t>325/2023</t>
  </si>
  <si>
    <t>2023.002634</t>
  </si>
  <si>
    <t xml:space="preserve">00492578000102 </t>
  </si>
  <si>
    <t>Liquidação da NE n. 2023NE0000039 - Referente a serviços de dedetização da PGJ/AM, relativo a janeiro de 2023, conforme contrato 020/2018/PGJ - 4º TA, NFSe 2390 e PI 2023.002147.</t>
  </si>
  <si>
    <t>2390/2023</t>
  </si>
  <si>
    <t>329/2023</t>
  </si>
  <si>
    <t>2023.002147</t>
  </si>
  <si>
    <t>Liquidação da NE n. 2022NE0000192 - Referente a prestação de serviços de mailing e clipping jornalístico online, relativo a dezembro de 2022, conforme contrato 001/2022/PGJ, NFSe 1097 e PI 2023.000079.</t>
  </si>
  <si>
    <t>1097/2023</t>
  </si>
  <si>
    <t>331/2023</t>
  </si>
  <si>
    <t>2023.000079</t>
  </si>
  <si>
    <t>332/2023</t>
  </si>
  <si>
    <t>Liquidação da NE n. 2022NE0000063 - Referente a serviço de conectividade ponto a ponto, relativo a dezembro de 2022, conforme contrato 001/2021/PGJ, NFSe 7 e PI 2023.000098.</t>
  </si>
  <si>
    <t>007/2023</t>
  </si>
  <si>
    <t>335/2023</t>
  </si>
  <si>
    <t>2023.000098</t>
  </si>
  <si>
    <t xml:space="preserve">10602740000151 </t>
  </si>
  <si>
    <t xml:space="preserve"> ELEVADORES BRASIL LTDA - EPP</t>
  </si>
  <si>
    <t>Liquidação da NE n. 2022NE0000191 - Referente a serviços de manutenção preventiva e corretiva nos elevadores da PGJ/AM, relativo a dezembro de 2022, conforme contrato 004/2018-MP/PGJ - 5º TA, NFSe 4669 e PI 2023.001799.</t>
  </si>
  <si>
    <t>4669/2023</t>
  </si>
  <si>
    <t>338/2023</t>
  </si>
  <si>
    <t>2023.001799</t>
  </si>
  <si>
    <t>Liquidação da NE n. 2022NE0000191 - Referente a serviços de manutenção preventiva e corretiva nos elevadores da PGJ/AM, relativo a novembro de 2022, conforme contrato 004/2018-MP/PGJ - 5º TA, NFSe 4668 e PI 2023.001784.</t>
  </si>
  <si>
    <t>4668/2023</t>
  </si>
  <si>
    <t>339/2023</t>
  </si>
  <si>
    <t>2023.001784</t>
  </si>
  <si>
    <t xml:space="preserve">02341467000120 </t>
  </si>
  <si>
    <t xml:space="preserve"> AMAZONAS ENERGIA S/A</t>
  </si>
  <si>
    <t xml:space="preserve">Liquidação da NE nº 2023NE0000014 - Referente a prestação do serviço de fornecimento de energia elétrica dos Prédios Sede e Administrativo, Jan/2023, conforme fatura agrupada, Contrato 002/2019 e SEI 2023.003250. </t>
  </si>
  <si>
    <t>Fatura nº 00869937/01/23</t>
  </si>
  <si>
    <t>367/2023</t>
  </si>
  <si>
    <t>2023.003250</t>
  </si>
  <si>
    <t>Liquidação da NE nº 2022NE0000051 - Referente a prestação do serviço de Fornecimento de energia elétrica para as UNADs da capital e interior, DEZ/2022, CA. nº 005/2021-MP/PGJ, conforme fatura agrupada UC 0086746-2 e SEI 2023.000471.</t>
  </si>
  <si>
    <t>Fatura nº 00867462/12/22</t>
  </si>
  <si>
    <t>372/2023</t>
  </si>
  <si>
    <t>2023.000471</t>
  </si>
  <si>
    <t>Liquidação da NE nº 2022NE0000052 - Referente a prestação do serviço de fornecimento de energia elétrica à UC nº 623650-2, UNAD-BH, conforme fatura 68728734 (JAN/23) referente ao C.A n.º 010/2021  e SEI 2023.003248.</t>
  </si>
  <si>
    <t>Fatura nº 68728734</t>
  </si>
  <si>
    <t>377/2023</t>
  </si>
  <si>
    <t>2023.003248</t>
  </si>
  <si>
    <t xml:space="preserve">12891300000197 </t>
  </si>
  <si>
    <t>JF TECNOLOGIA LTDA -ME</t>
  </si>
  <si>
    <t>Liquidação da NE n. 2023NE0000343 - Referente a serviços de sanitização das unidades do MINISTÉRIO PÚBLICO realizados nas unidades do Ministério Público, conforme contrato 010/2020 - 2º TA, NFSe 4760 e PI 2023.001017.</t>
  </si>
  <si>
    <t>4760/2022</t>
  </si>
  <si>
    <t>430/2023</t>
  </si>
  <si>
    <t>2023.001017</t>
  </si>
  <si>
    <t>Liquidação da NE n. 2023NE0000016 - Referente a serviços de limpeza e conservação à PGJ/AM, relativo a janeiro de 2023, conforme contrato 010/2020 - 2º TA, NFSe 4909 e PI 2023.002378.</t>
  </si>
  <si>
    <t>4909/2023</t>
  </si>
  <si>
    <t>436/2023</t>
  </si>
  <si>
    <t>2023.002378</t>
  </si>
  <si>
    <t xml:space="preserve">02037069000115 </t>
  </si>
  <si>
    <t>G REFRIGERAÇAO COM E SERV DE REFRIGERAÇAO LTDA  ME</t>
  </si>
  <si>
    <t>Liquidação da NE n. 2022NE0002069 - Referente a serviços de manutenção preventiva e corretiva realizadas nesta PGJ/AM, relativo a dezembro de 2022, conforme contrato 025/2022, NFSe 2589 e PI 2023.000493.</t>
  </si>
  <si>
    <t>2589/2023</t>
  </si>
  <si>
    <t>439/2023</t>
  </si>
  <si>
    <t>2023.000493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</si>
  <si>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</si>
  <si>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 xml:space="preserve">02924243000141 </t>
  </si>
  <si>
    <t>TURIN CONSTRUCOES LTDA</t>
  </si>
  <si>
    <t>Liquidação da NE n. 2023NE0000093 - Referente a serviços de reconstrução da edificação destinada à PJ da Comarca de Maués/AM, relativo a medição de aditivo, conforme contrato 011/2022/PGJ - 1º TA, NFSe 129 e PI 2023.002019.</t>
  </si>
  <si>
    <t>129/2023</t>
  </si>
  <si>
    <t>290/2023</t>
  </si>
  <si>
    <t>2023.002019</t>
  </si>
  <si>
    <t xml:space="preserve">06539432000151 </t>
  </si>
  <si>
    <t xml:space="preserve">S G R H SER DE GESTAO DE RECURSOS HUM E CONT LTDA </t>
  </si>
  <si>
    <t>Liquidação da NE nº 2022NE0002328- Pagamento da Empresa Especializada para Prestação de Serviços de obra(Construções e manutenção) da Comarca de Boca do Acre, conf. nfs- 251/2023, Contrato nº 029/2022 e SEI nº 2021.0010995.</t>
  </si>
  <si>
    <t>251/2023</t>
  </si>
  <si>
    <t>311/2023</t>
  </si>
  <si>
    <t>2023.001528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</si>
</sst>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6]d/m/yyyy"/>
    <numFmt numFmtId="165" formatCode="_-&quot;R$ &quot;* #,##0.00_-;&quot;-R$ &quot;* #,##0.00_-;_-&quot;R$ &quot;* \-??_-;_-@_-"/>
    <numFmt numFmtId="166" formatCode="d/m/yyyy"/>
    <numFmt numFmtId="167" formatCode="_-* #,##0.00_-;\-* #,##0.00_-;_-* \-??_-;_-@_-"/>
  </numFmts>
  <fonts count="15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6"/>
      <color rgb="FF3465A4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theme="4" tint="-0.249977111117893"/>
      <name val="Arial"/>
      <family val="2"/>
    </font>
    <font>
      <sz val="14"/>
      <color rgb="FF000000"/>
      <name val="Arial"/>
      <family val="2"/>
      <charset val="1"/>
    </font>
    <font>
      <sz val="12"/>
      <color rgb="FF3465A4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167" fontId="1" fillId="0" borderId="0" applyBorder="0" applyProtection="0"/>
    <xf numFmtId="165" fontId="1" fillId="0" borderId="0" applyBorder="0" applyProtection="0"/>
    <xf numFmtId="0" fontId="2" fillId="0" borderId="0"/>
    <xf numFmtId="0" fontId="12" fillId="0" borderId="0" applyBorder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left"/>
    </xf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/>
    <xf numFmtId="0" fontId="8" fillId="0" borderId="0" xfId="3" applyFont="1"/>
    <xf numFmtId="0" fontId="8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2" fillId="0" borderId="0" xfId="3"/>
    <xf numFmtId="0" fontId="10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1" xfId="4" applyFont="1" applyBorder="1" applyAlignment="1">
      <alignment wrapText="1"/>
    </xf>
    <xf numFmtId="0" fontId="12" fillId="0" borderId="1" xfId="4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5" fontId="11" fillId="0" borderId="1" xfId="2" applyFont="1" applyFill="1" applyBorder="1" applyAlignment="1" applyProtection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2" applyFont="1" applyFill="1" applyBorder="1" applyAlignment="1" applyProtection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4" applyFont="1" applyFill="1" applyBorder="1" applyAlignment="1">
      <alignment wrapText="1"/>
    </xf>
    <xf numFmtId="165" fontId="11" fillId="0" borderId="1" xfId="2" applyFont="1" applyFill="1" applyBorder="1" applyAlignment="1" applyProtection="1">
      <alignment vertical="center" wrapText="1"/>
    </xf>
    <xf numFmtId="0" fontId="11" fillId="0" borderId="1" xfId="4" applyFont="1" applyFill="1" applyBorder="1" applyAlignment="1">
      <alignment horizontal="left" wrapText="1"/>
    </xf>
    <xf numFmtId="0" fontId="12" fillId="0" borderId="1" xfId="4" applyFill="1" applyBorder="1" applyAlignment="1">
      <alignment horizontal="center" vertical="center"/>
    </xf>
    <xf numFmtId="0" fontId="11" fillId="0" borderId="3" xfId="4" applyFont="1" applyFill="1" applyBorder="1" applyAlignment="1">
      <alignment wrapText="1"/>
    </xf>
    <xf numFmtId="0" fontId="11" fillId="0" borderId="1" xfId="4" applyFont="1" applyFill="1" applyBorder="1" applyAlignment="1" applyProtection="1">
      <alignment vertical="center" wrapText="1"/>
    </xf>
    <xf numFmtId="0" fontId="12" fillId="0" borderId="1" xfId="4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11" fillId="0" borderId="1" xfId="4" applyFont="1" applyBorder="1" applyAlignment="1" applyProtection="1">
      <alignment wrapText="1"/>
    </xf>
    <xf numFmtId="0" fontId="12" fillId="0" borderId="1" xfId="4" applyFill="1" applyBorder="1" applyAlignment="1">
      <alignment wrapText="1"/>
    </xf>
    <xf numFmtId="0" fontId="12" fillId="0" borderId="1" xfId="4" applyBorder="1" applyAlignment="1" applyProtection="1">
      <alignment horizontal="center" vertical="center" wrapText="1"/>
    </xf>
    <xf numFmtId="0" fontId="12" fillId="0" borderId="1" xfId="4" applyBorder="1" applyAlignment="1">
      <alignment horizontal="center" vertical="center" wrapText="1"/>
    </xf>
    <xf numFmtId="0" fontId="12" fillId="0" borderId="1" xfId="4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horizontal="center" vertical="center"/>
    </xf>
    <xf numFmtId="49" fontId="0" fillId="0" borderId="0" xfId="1" applyNumberFormat="1" applyFont="1" applyBorder="1" applyProtection="1"/>
    <xf numFmtId="0" fontId="0" fillId="0" borderId="4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3" applyFont="1" applyAlignment="1">
      <alignment horizontal="left" wrapText="1"/>
    </xf>
    <xf numFmtId="0" fontId="6" fillId="0" borderId="5" xfId="3" applyFont="1" applyBorder="1" applyAlignment="1">
      <alignment horizontal="left"/>
    </xf>
    <xf numFmtId="0" fontId="6" fillId="0" borderId="5" xfId="3" applyFont="1" applyBorder="1" applyAlignment="1">
      <alignment horizontal="left" wrapText="1"/>
    </xf>
    <xf numFmtId="0" fontId="6" fillId="0" borderId="5" xfId="3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" xfId="4" applyBorder="1" applyAlignment="1" applyProtection="1">
      <alignment wrapText="1"/>
    </xf>
    <xf numFmtId="0" fontId="0" fillId="0" borderId="6" xfId="0" applyBorder="1" applyAlignment="1">
      <alignment horizontal="center" vertical="center" wrapText="1"/>
    </xf>
    <xf numFmtId="0" fontId="4" fillId="0" borderId="0" xfId="3" applyFont="1" applyAlignment="1">
      <alignment horizontal="left"/>
    </xf>
    <xf numFmtId="0" fontId="6" fillId="0" borderId="5" xfId="3" applyFont="1" applyBorder="1" applyAlignment="1">
      <alignment horizontal="left"/>
    </xf>
    <xf numFmtId="0" fontId="11" fillId="0" borderId="0" xfId="0" applyFont="1" applyFill="1"/>
    <xf numFmtId="0" fontId="12" fillId="0" borderId="1" xfId="4" applyBorder="1" applyAlignment="1" applyProtection="1">
      <alignment horizontal="left" vertical="center" wrapText="1"/>
    </xf>
    <xf numFmtId="165" fontId="11" fillId="0" borderId="1" xfId="2" applyFont="1" applyFill="1" applyBorder="1" applyAlignment="1" applyProtection="1">
      <alignment horizontal="center" vertical="center" wrapText="1"/>
    </xf>
    <xf numFmtId="0" fontId="0" fillId="0" borderId="7" xfId="0" applyBorder="1"/>
    <xf numFmtId="0" fontId="11" fillId="0" borderId="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/>
    </xf>
    <xf numFmtId="0" fontId="3" fillId="0" borderId="0" xfId="3" applyNumberFormat="1" applyFont="1" applyAlignment="1">
      <alignment horizontal="right" vertical="center"/>
    </xf>
    <xf numFmtId="0" fontId="14" fillId="2" borderId="1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/>
    </xf>
    <xf numFmtId="0" fontId="14" fillId="3" borderId="1" xfId="3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5">
    <cellStyle name="Hiperlink" xfId="4" builtinId="8"/>
    <cellStyle name="Moeda" xfId="2" builtinId="4"/>
    <cellStyle name="Normal" xfId="0" builtinId="0"/>
    <cellStyle name="Normal 2" xfId="3"/>
    <cellStyle name="Vírgula" xfId="1" builtinId="3"/>
  </cellStyles>
  <dxfs count="2">
    <dxf>
      <numFmt numFmtId="169" formatCode="00&quot;.&quot;000&quot;.&quot;000&quot;/&quot;0000&quot;-&quot;00"/>
    </dxf>
    <dxf>
      <numFmt numFmtId="168" formatCode="000&quot;.&quot;000&quot;.&quot;000&quot;-&quot;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89647</xdr:colOff>
      <xdr:row>0</xdr:row>
      <xdr:rowOff>78441</xdr:rowOff>
    </xdr:from>
    <xdr:to>
      <xdr:col>3</xdr:col>
      <xdr:colOff>974911</xdr:colOff>
      <xdr:row>0</xdr:row>
      <xdr:rowOff>903006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9647" y="78441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ORDEM_CRONOL&#211;GICA_%20DE_%20PAGAMENTOS_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s"/>
      <sheetName val="Locações"/>
      <sheetName val="Serviços"/>
      <sheetName val="Obras"/>
      <sheetName val="Plan1"/>
    </sheetNames>
    <sheetDataSet>
      <sheetData sheetId="0">
        <row r="2">
          <cell r="A2" t="str">
            <v>FEVEREIRO/2023</v>
          </cell>
        </row>
        <row r="59">
          <cell r="A59" t="str">
            <v>Data da última atualização: 01/03/2023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pam.mp.br/images/Transpar%C3%AAncia_2023/Notas_Fiscais/Bens/NF_868_2022_F_ALVES_fc986.pdf" TargetMode="External"/><Relationship Id="rId18" Type="http://schemas.openxmlformats.org/officeDocument/2006/relationships/hyperlink" Target="https://www.mpam.mp.br/images/Transpar%C3%AAncia_2023/Fevereiro/Notas_Fiscais/Bens/NF_1979_2023_R_G_4b75d.pdf" TargetMode="External"/><Relationship Id="rId26" Type="http://schemas.openxmlformats.org/officeDocument/2006/relationships/hyperlink" Target="https://www.mpam.mp.br/images/Transpar%C3%AAncia_2023/Fevereiro/Notas_Fiscais/Bens/NF_88276_2023_CONCORDE_735fc.pdf" TargetMode="External"/><Relationship Id="rId39" Type="http://schemas.openxmlformats.org/officeDocument/2006/relationships/hyperlink" Target="https://www.mpam.mp.br/images/Transpar%C3%AAncia_2023/Fevereiro/Notas_Fiscais/Bens/NF_7570_2022_QUALITY_e0ee5.pdf" TargetMode="External"/><Relationship Id="rId21" Type="http://schemas.openxmlformats.org/officeDocument/2006/relationships/hyperlink" Target="https://www.mpam.mp.br/images/Transpar%C3%AAncia_2023/Fevereiro/Notas_Fiscais/Bens/NF_87163_2023_CONCORDE_d94ef.pdf" TargetMode="External"/><Relationship Id="rId34" Type="http://schemas.openxmlformats.org/officeDocument/2006/relationships/hyperlink" Target="https://www.mpam.mp.br/images/Transpar%C3%AAncia_2023/Fevereiro/Notas_Fiscais/Bens/NF_12_2023_KAROLINY_d7c77.pdf" TargetMode="External"/><Relationship Id="rId42" Type="http://schemas.openxmlformats.org/officeDocument/2006/relationships/hyperlink" Target="https://www.mpam.mp.br/images/Transpar%C3%AAncia_2023/Fevereiro/Notas_Fiscais/Bens/NF_7653_2023_S_DE_O_29c6c.pdf" TargetMode="External"/><Relationship Id="rId47" Type="http://schemas.openxmlformats.org/officeDocument/2006/relationships/hyperlink" Target="https://www.mpam.mp.br/images/Transpar%C3%AAncia_2023/Fevereiro/Notas_Fiscais/Bens/NF_4253_2022_VINICIUS_dacb5.pdf" TargetMode="External"/><Relationship Id="rId50" Type="http://schemas.openxmlformats.org/officeDocument/2006/relationships/hyperlink" Target="https://www.mpam.mp.br/images/Transpar%C3%AAncia_2023/Fevereiro/Notas_Fiscais/Bens/NF_79_2022_AFS_07ec2.pdf" TargetMode="External"/><Relationship Id="rId55" Type="http://schemas.openxmlformats.org/officeDocument/2006/relationships/hyperlink" Target="https://www.mpam.mp.br/images/CT_21-2022_-_MP-PGJ_ed53a.pdf" TargetMode="External"/><Relationship Id="rId7" Type="http://schemas.openxmlformats.org/officeDocument/2006/relationships/hyperlink" Target="https://www.mpam.mp.br/images/Transpar%C3%AAncia_2023/Notas_Fiscais/Bens/NF_8182_2022_VETORSCAN_823bd.pdf" TargetMode="External"/><Relationship Id="rId2" Type="http://schemas.openxmlformats.org/officeDocument/2006/relationships/hyperlink" Target="https://www.mpam.mp.br/images/Transpar%C3%AAncia_2023/Notas_Fiscais/Bens/NF_768_2022_ATITUDE_87405.pdf" TargetMode="External"/><Relationship Id="rId16" Type="http://schemas.openxmlformats.org/officeDocument/2006/relationships/hyperlink" Target="https://www.mpam.mp.br/images/CT_14-2022_-_MP-PGJ_d4585.pdf" TargetMode="External"/><Relationship Id="rId29" Type="http://schemas.openxmlformats.org/officeDocument/2006/relationships/hyperlink" Target="https://www.mpam.mp.br/images/Transpar%C3%AAncia_2023/Fevereiro/Notas_Fiscais/Bens/NF_6174_2023_T_DA_S_eb494.pdf" TargetMode="External"/><Relationship Id="rId11" Type="http://schemas.openxmlformats.org/officeDocument/2006/relationships/hyperlink" Target="https://www.mpam.mp.br/images/Transpar%C3%AAncia_2023/Notas_Fiscais/Bens/NF_275_2022_MWP_d77ed.pdf" TargetMode="External"/><Relationship Id="rId24" Type="http://schemas.openxmlformats.org/officeDocument/2006/relationships/hyperlink" Target="https://www.mpam.mp.br/images/Transpar%C3%AAncia_2023/Fevereiro/Notas_Fiscais/Bens/NF_6496_2023_R_DA_S_3cbb7.pdf" TargetMode="External"/><Relationship Id="rId32" Type="http://schemas.openxmlformats.org/officeDocument/2006/relationships/hyperlink" Target="https://www.mpam.mp.br/images/Transpar%C3%AAncia_2023/Fevereiro/Notas_Fiscais/Bens/NF_85_2022_AFS_4e2da.pdf" TargetMode="External"/><Relationship Id="rId37" Type="http://schemas.openxmlformats.org/officeDocument/2006/relationships/hyperlink" Target="https://www.mpam.mp.br/images/Transpar%C3%AAncia_2023/Fevereiro/Notas_Fiscais/Bens/NF_1522_2023_FUTTURA_4b7c3.pdf" TargetMode="External"/><Relationship Id="rId40" Type="http://schemas.openxmlformats.org/officeDocument/2006/relationships/hyperlink" Target="https://www.mpam.mp.br/images/Transpar%C3%AAncia_2023/Fevereiro/Notas_Fiscais/Bens/NF_2454_2023_3S_7d2e9.pdf" TargetMode="External"/><Relationship Id="rId45" Type="http://schemas.openxmlformats.org/officeDocument/2006/relationships/hyperlink" Target="https://www.mpam.mp.br/images/Transpar%C3%AAncia_2023/Fevereiro/Notas_Fiscais/Bens/NF_10301_2022_REPREMIG_37e79.pdf" TargetMode="External"/><Relationship Id="rId53" Type="http://schemas.openxmlformats.org/officeDocument/2006/relationships/hyperlink" Target="https://www.mpam.mp.br/images/Transpar%C3%AAncia_2023/Fevereiro/Notas_Fiscais/Bens/NF_2512_2023_VANGUARDA_0b389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s://www.mpam.mp.br/images/Transpar%C3%AAncia_2023/Notas_Fiscais/Bens/NF_774_2023_M_L_027cc.pdf" TargetMode="External"/><Relationship Id="rId19" Type="http://schemas.openxmlformats.org/officeDocument/2006/relationships/hyperlink" Target="https://www.mpam.mp.br/images/Transpar%C3%AAncia_2023/Fevereiro/Notas_Fiscais/Bens/NF_87170_2023_CONCORDE_33973.pdf" TargetMode="External"/><Relationship Id="rId4" Type="http://schemas.openxmlformats.org/officeDocument/2006/relationships/hyperlink" Target="https://www.mpam.mp.br/images/Transpar%C3%AAncia_2023/Notas_Fiscais/Bens/NF_145_2022_A_F_S_346c0.pdf" TargetMode="External"/><Relationship Id="rId9" Type="http://schemas.openxmlformats.org/officeDocument/2006/relationships/hyperlink" Target="https://www.mpam.mp.br/images/Transpar%C3%AAncia_2023/Notas_Fiscais/Bens/NF_273_2022_MWP_0b9cd.pdf" TargetMode="External"/><Relationship Id="rId14" Type="http://schemas.openxmlformats.org/officeDocument/2006/relationships/hyperlink" Target="https://www.mpam.mp.br/images/Transpar%C3%AAncia_2023/Notas_Fiscais/Bens/NF_364154_2022_ONIXSAT_01d23.pdf" TargetMode="External"/><Relationship Id="rId22" Type="http://schemas.openxmlformats.org/officeDocument/2006/relationships/hyperlink" Target="https://www.mpam.mp.br/images/Transpar%C3%AAncia_2023/Fevereiro/Notas_Fiscais/Bens/NF_87161_2023_CONCORDE_34c92.pdf" TargetMode="External"/><Relationship Id="rId27" Type="http://schemas.openxmlformats.org/officeDocument/2006/relationships/hyperlink" Target="https://www.mpam.mp.br/images/Transpar%C3%AAncia_2023/Fevereiro/Notas_Fiscais/Bens/NF_7615_2023_S_DE_O_dc319.pdf" TargetMode="External"/><Relationship Id="rId30" Type="http://schemas.openxmlformats.org/officeDocument/2006/relationships/hyperlink" Target="https://www.mpam.mp.br/images/Transpar%C3%AAncia_2023/Fevereiro/Notas_Fiscais/Bens/NF_143_2022_AFS_4707b.pdf" TargetMode="External"/><Relationship Id="rId35" Type="http://schemas.openxmlformats.org/officeDocument/2006/relationships/hyperlink" Target="https://www.mpam.mp.br/images/Transpar%C3%AAncia_2023/Fevereiro/Notas_Fiscais/Bens/NF_887_2023_F_ALVES_07d35.pdf" TargetMode="External"/><Relationship Id="rId43" Type="http://schemas.openxmlformats.org/officeDocument/2006/relationships/hyperlink" Target="https://www.mpam.mp.br/images/Transpar%C3%AAncia_2023/Fevereiro/Notas_Fiscais/Bens/NF_6224_2023_T_DA_S_67dae.pdf" TargetMode="External"/><Relationship Id="rId48" Type="http://schemas.openxmlformats.org/officeDocument/2006/relationships/hyperlink" Target="https://www.mpam.mp.br/images/Transpar%C3%AAncia_2023/Fevereiro/Notas_Fiscais/Bens/NF_4334_2022_VINICIUS_29d39.pdf" TargetMode="External"/><Relationship Id="rId56" Type="http://schemas.openxmlformats.org/officeDocument/2006/relationships/hyperlink" Target="https://www.mpam.mp.br/images/CT_20-2022_-_MP-PGJ_f4b31.pdf" TargetMode="External"/><Relationship Id="rId8" Type="http://schemas.openxmlformats.org/officeDocument/2006/relationships/hyperlink" Target="https://www.mpam.mp.br/images/Transpar%C3%AAncia_2023/Notas_Fiscais/Bens/NF_859_2022_F_ALVES_458c0.pdf" TargetMode="External"/><Relationship Id="rId51" Type="http://schemas.openxmlformats.org/officeDocument/2006/relationships/hyperlink" Target="https://www.mpam.mp.br/images/Transpar%C3%AAncia_2023/Fevereiro/Notas_Fiscais/Bens/NF_86_2022_AFS_efa08.pdf" TargetMode="External"/><Relationship Id="rId3" Type="http://schemas.openxmlformats.org/officeDocument/2006/relationships/hyperlink" Target="https://www.mpam.mp.br/images/Transpar%C3%AAncia_2023/Notas_Fiscais/Bens/NF_860_2022_F_ALVES_3d8bf.pdf" TargetMode="External"/><Relationship Id="rId12" Type="http://schemas.openxmlformats.org/officeDocument/2006/relationships/hyperlink" Target="https://www.mpam.mp.br/images/Transpar%C3%AAncia_2023/Notas_Fiscais/Bens/NF_275_2022_MOVENORTE_bbf43.pdf" TargetMode="External"/><Relationship Id="rId17" Type="http://schemas.openxmlformats.org/officeDocument/2006/relationships/hyperlink" Target="https://www.mpam.mp.br/images/Transpar%C3%AAncia_2023/Fevereiro/Notas_Fiscais/Bens/NF_8910_2023_J_R_97d4b.pdf" TargetMode="External"/><Relationship Id="rId25" Type="http://schemas.openxmlformats.org/officeDocument/2006/relationships/hyperlink" Target="https://www.mpam.mp.br/images/Transpar%C3%AAncia_2023/Fevereiro/Notas_Fiscais/Bens/NF_6497_2023_R_DA_S_85c6b.pdf" TargetMode="External"/><Relationship Id="rId33" Type="http://schemas.openxmlformats.org/officeDocument/2006/relationships/hyperlink" Target="https://www.mpam.mp.br/images/Transpar%C3%AAncia_2023/Fevereiro/Notas_Fiscais/Bens/NF_83_2022_AFS_aed7d.pdf" TargetMode="External"/><Relationship Id="rId38" Type="http://schemas.openxmlformats.org/officeDocument/2006/relationships/hyperlink" Target="https://www.mpam.mp.br/images/Transpar%C3%AAncia_2023/Fevereiro/Notas_Fiscais/Bens/NF_7651_2023_S_DE_O_15e9c.pdf" TargetMode="External"/><Relationship Id="rId46" Type="http://schemas.openxmlformats.org/officeDocument/2006/relationships/hyperlink" Target="https://www.mpam.mp.br/images/Transpar%C3%AAncia_2023/Fevereiro/Notas_Fiscais/Bens/NF_10302_2022_REPREMIG_de476.pdf" TargetMode="External"/><Relationship Id="rId59" Type="http://schemas.openxmlformats.org/officeDocument/2006/relationships/drawing" Target="../drawings/drawing1.xml"/><Relationship Id="rId20" Type="http://schemas.openxmlformats.org/officeDocument/2006/relationships/hyperlink" Target="https://www.mpam.mp.br/images/Transpar%C3%AAncia_2023/Fevereiro/Notas_Fiscais/Bens/NF_87301_2023_CONCORDE_278eb.pdf" TargetMode="External"/><Relationship Id="rId41" Type="http://schemas.openxmlformats.org/officeDocument/2006/relationships/hyperlink" Target="https://www.mpam.mp.br/images/Transpar%C3%AAncia_2023/Fevereiro/Notas_Fiscais/Bens/NF_2586_2022_GO_cf70f.pdf" TargetMode="External"/><Relationship Id="rId54" Type="http://schemas.openxmlformats.org/officeDocument/2006/relationships/hyperlink" Target="https://www.mpam.mp.br/images/CT_13-2022_-_MP-PGJ_bee15.pdf" TargetMode="External"/><Relationship Id="rId1" Type="http://schemas.openxmlformats.org/officeDocument/2006/relationships/hyperlink" Target="https://www.mpam.mp.br/images/Transpar%C3%AAncia_2023/Notas_Fiscais/Bens/NF_58_2022_N_S_772d1.pdf" TargetMode="External"/><Relationship Id="rId6" Type="http://schemas.openxmlformats.org/officeDocument/2006/relationships/hyperlink" Target="https://www.mpam.mp.br/images/Transpar%C3%AAncia_2023/Notas_Fiscais/Bens/NF_87_2022_A_F_S_d60d3.pdf" TargetMode="External"/><Relationship Id="rId15" Type="http://schemas.openxmlformats.org/officeDocument/2006/relationships/hyperlink" Target="https://www.mpam.mp.br/images/CT_22-2022-MP-PGJ_8f86f.pdf" TargetMode="External"/><Relationship Id="rId23" Type="http://schemas.openxmlformats.org/officeDocument/2006/relationships/hyperlink" Target="https://www.mpam.mp.br/images/Transpar%C3%AAncia_2023/Fevereiro/Notas_Fiscais/Bens/NF_4_2022_ALBANO_62bf1.pdf" TargetMode="External"/><Relationship Id="rId28" Type="http://schemas.openxmlformats.org/officeDocument/2006/relationships/hyperlink" Target="https://www.mpam.mp.br/images/Transpar%C3%AAncia_2023/Fevereiro/Notas_Fiscais/Bens/NF_7613_2023_S_DE_O_89b72.pdf" TargetMode="External"/><Relationship Id="rId36" Type="http://schemas.openxmlformats.org/officeDocument/2006/relationships/hyperlink" Target="https://www.mpam.mp.br/images/Transpar%C3%AAncia_2023/Fevereiro/Notas_Fiscais/Bens/NF_6744_2023_VANESSA_a86af.pdf" TargetMode="External"/><Relationship Id="rId49" Type="http://schemas.openxmlformats.org/officeDocument/2006/relationships/hyperlink" Target="https://www.mpam.mp.br/images/Transpar%C3%AAncia_2023/Fevereiro/Notas_Fiscais/Bens/NF_4254_2022_VINICIUS_108d2.pdf" TargetMode="External"/><Relationship Id="rId57" Type="http://schemas.openxmlformats.org/officeDocument/2006/relationships/hyperlink" Target="https://www.mpam.mp.br/images/CT_20-2022_-_MP-PGJ_f4b31.pdf" TargetMode="External"/><Relationship Id="rId10" Type="http://schemas.openxmlformats.org/officeDocument/2006/relationships/hyperlink" Target="https://www.mpam.mp.br/images/Transpar%C3%AAncia_2023/Notas_Fiscais/Bens/NF_274_2022_MWP_0f490.pdf" TargetMode="External"/><Relationship Id="rId31" Type="http://schemas.openxmlformats.org/officeDocument/2006/relationships/hyperlink" Target="https://www.mpam.mp.br/images/Transpar%C3%AAncia_2023/Fevereiro/Notas_Fiscais/Bens/NF_139_2022_AFS_39d7d.pdf" TargetMode="External"/><Relationship Id="rId44" Type="http://schemas.openxmlformats.org/officeDocument/2006/relationships/hyperlink" Target="https://www.mpam.mp.br/images/Transpar%C3%AAncia_2023/Fevereiro/Notas_Fiscais/Bens/NF_7614_2023_S_DE_O_e9aaa.pdf" TargetMode="External"/><Relationship Id="rId52" Type="http://schemas.openxmlformats.org/officeDocument/2006/relationships/hyperlink" Target="https://www.mpam.mp.br/images/Transpar%C3%AAncia_2023/Fevereiro/Notas_Fiscais/Bens/NF_4255_2022_VINICIUS_8c667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pam.mp.br/images/Transpar%C3%AAncia_2023/Fevereiro/Notas_Fiscais/Loca%C3%A7%C3%B5es/RECIBO_13_2022_ALVES_5591a.pdf" TargetMode="External"/><Relationship Id="rId13" Type="http://schemas.openxmlformats.org/officeDocument/2006/relationships/hyperlink" Target="https://www.mpam.mp.br/images/Transpar%C3%AAncia_2023/Fevereiro/Notas_Fiscais/Loca%C3%A7%C3%B5es/RECIBO_01_2023_ALVES_edf79.pdf" TargetMode="External"/><Relationship Id="rId18" Type="http://schemas.openxmlformats.org/officeDocument/2006/relationships/hyperlink" Target="https://www.mpam.mp.br/images/1%C2%BA_TAPao_CT_033-2019_-MP-PGJ_9e20c.pdf" TargetMode="External"/><Relationship Id="rId26" Type="http://schemas.openxmlformats.org/officeDocument/2006/relationships/hyperlink" Target="https://www.mpam.mp.br/images/2_TAP_%C3%A0_CT_n.%C2%BA_016-2020_-_MP-PGJ_41fce.pdf" TargetMode="External"/><Relationship Id="rId3" Type="http://schemas.openxmlformats.org/officeDocument/2006/relationships/hyperlink" Target="https://www.mpam.mp.br/images/Transpar%C3%AAncia_2023/Fevereiro/Notas_Fiscais/Loca%C3%A7%C3%B5es/RECIBO_12_2022_SAMUEL_a8dfb.pdf" TargetMode="External"/><Relationship Id="rId21" Type="http://schemas.openxmlformats.org/officeDocument/2006/relationships/hyperlink" Target="https://www.mpam.mp.br/images/4_TA_%C3%A0_CT_n.%C2%BA_019-2018_-_MP-PGJ_0fba9.pdf" TargetMode="External"/><Relationship Id="rId7" Type="http://schemas.openxmlformats.org/officeDocument/2006/relationships/hyperlink" Target="https://www.mpam.mp.br/images/Transpar%C3%AAncia_2023/Fevereiro/Notas_Fiscais/Loca%C3%A7%C3%B5es/RECIBO_12_2022_ALVES_9efe6.pdf" TargetMode="External"/><Relationship Id="rId12" Type="http://schemas.openxmlformats.org/officeDocument/2006/relationships/hyperlink" Target="https://www.mpam.mp.br/images/Transpar%C3%AAncia_2023/Fevereiro/Notas_Fiscais/Loca%C3%A7%C3%B5es/RECIBO_01_2023_VERA_381e5.pdf" TargetMode="External"/><Relationship Id="rId17" Type="http://schemas.openxmlformats.org/officeDocument/2006/relationships/hyperlink" Target="https://www.mpam.mp.br/images/1%C2%BA_TA_ao_CT_04-2021-MP-PGJ_c7508.pdf" TargetMode="External"/><Relationship Id="rId25" Type="http://schemas.openxmlformats.org/officeDocument/2006/relationships/hyperlink" Target="https://www.mpam.mp.br/images/2_TAP_%C3%A0_CT_n.%C2%BA_016-2020_-_MP-PGJ_41fce.pdf" TargetMode="External"/><Relationship Id="rId2" Type="http://schemas.openxmlformats.org/officeDocument/2006/relationships/hyperlink" Target="https://www.mpam.mp.br/images/Transpar%C3%AAncia_2023/Fevereiro/Notas_Fiscais/Loca%C3%A7%C3%B5es/RECIBO_12_2022_VERA_cd229.pdf" TargetMode="External"/><Relationship Id="rId16" Type="http://schemas.openxmlformats.org/officeDocument/2006/relationships/hyperlink" Target="https://www.mpam.mp.br/images/4_TA_%C3%A0_CT_n.%C2%BA_019-2018_-_MP-PGJ_0fba9.pdf" TargetMode="External"/><Relationship Id="rId20" Type="http://schemas.openxmlformats.org/officeDocument/2006/relationships/hyperlink" Target="https://www.mpam.mp.br/images/1%C2%BA_TA_ao_CT_04-2021-MP-PGJ_c7508.pdf" TargetMode="External"/><Relationship Id="rId29" Type="http://schemas.openxmlformats.org/officeDocument/2006/relationships/hyperlink" Target="https://www.mpam.mp.br/images/1_TAP_%C3%A0_CT_n.%C2%BA_032-2018_-_MP-PGJ_ad07a.pdf" TargetMode="External"/><Relationship Id="rId1" Type="http://schemas.openxmlformats.org/officeDocument/2006/relationships/hyperlink" Target="https://www.mpam.mp.br/images/Transpar%C3%AAncia_2023/Fevereiro/Notas_Fiscais/Loca%C3%A7%C3%B5es/FATURA_16549_2023_SENCINET_8ed4b.pdf" TargetMode="External"/><Relationship Id="rId6" Type="http://schemas.openxmlformats.org/officeDocument/2006/relationships/hyperlink" Target="https://www.mpam.mp.br/images/Transpar%C3%AAncia_2023/Fevereiro/Notas_Fiscais/Loca%C3%A7%C3%B5es/RECIBO_11_2022_VANIAS_6d9c2.pdf" TargetMode="External"/><Relationship Id="rId11" Type="http://schemas.openxmlformats.org/officeDocument/2006/relationships/hyperlink" Target="https://www.mpam.mp.br/images/Transpar%C3%AAncia_2023/Fevereiro/Notas_Fiscais/Loca%C3%A7%C3%B5es/RECIBO_01_2023_GABRIEL_36dc0.pdf" TargetMode="External"/><Relationship Id="rId24" Type="http://schemas.openxmlformats.org/officeDocument/2006/relationships/hyperlink" Target="https://www.mpam.mp.br/images/2_TAP_%C3%A0_CT_n.%C2%BA_016-2020_-_MP-PGJ_41fce.pdf" TargetMode="External"/><Relationship Id="rId32" Type="http://schemas.openxmlformats.org/officeDocument/2006/relationships/drawing" Target="../drawings/drawing2.xml"/><Relationship Id="rId5" Type="http://schemas.openxmlformats.org/officeDocument/2006/relationships/hyperlink" Target="https://www.mpam.mp.br/images/Transpar%C3%AAncia_2023/Fevereiro/Notas_Fiscais/Loca%C3%A7%C3%B5es/RECIBO_12_2022_GABRIEL_61d8e.pdf" TargetMode="External"/><Relationship Id="rId15" Type="http://schemas.openxmlformats.org/officeDocument/2006/relationships/hyperlink" Target="https://www.mpam.mp.br/images/1_TA_%C3%A0_CT_n.%C2%BA_022-2021_-_MP-PGJ_a9a83.pdf" TargetMode="External"/><Relationship Id="rId23" Type="http://schemas.openxmlformats.org/officeDocument/2006/relationships/hyperlink" Target="https://www.mpam.mp.br/images/1_TA_ao_CT_n.%C2%BA_031-2021_-_MP-PGJ_c67e9.pdf" TargetMode="External"/><Relationship Id="rId28" Type="http://schemas.openxmlformats.org/officeDocument/2006/relationships/hyperlink" Target="https://www.mpam.mp.br/images/Transpar%C3%AAncia_2023/Fevereiro/Notas_Fiscais/Loca%C3%A7%C3%B5es/RECIBO_52_2023_COENCIL_019c7.pdf" TargetMode="External"/><Relationship Id="rId10" Type="http://schemas.openxmlformats.org/officeDocument/2006/relationships/hyperlink" Target="https://www.mpam.mp.br/images/Transpar%C3%AAncia_2023/Fevereiro/Notas_Fiscais/Loca%C3%A7%C3%B5es/RECIBO_01_2023_SAMUEL_2bc31.pdf" TargetMode="External"/><Relationship Id="rId19" Type="http://schemas.openxmlformats.org/officeDocument/2006/relationships/hyperlink" Target="https://www.mpam.mp.br/images/1%C2%BA_TAPao_CT_033-2019_-MP-PGJ_9e20c.pdf" TargetMode="External"/><Relationship Id="rId31" Type="http://schemas.openxmlformats.org/officeDocument/2006/relationships/printerSettings" Target="../printerSettings/printerSettings2.bin"/><Relationship Id="rId4" Type="http://schemas.openxmlformats.org/officeDocument/2006/relationships/hyperlink" Target="https://www.mpam.mp.br/images/Transpar%C3%AAncia_2023/Fevereiro/Notas_Fiscais/Loca%C3%A7%C3%B5es/RECIBO_12_2022_VANIAS_f9be5.pdf" TargetMode="External"/><Relationship Id="rId9" Type="http://schemas.openxmlformats.org/officeDocument/2006/relationships/hyperlink" Target="https://www.mpam.mp.br/images/Transpar%C3%AAncia_2023/Fevereiro/Notas_Fiscais/Loca%C3%A7%C3%B5es/FATURA_16550_2023_SENCINET_cf2b3.pdf" TargetMode="External"/><Relationship Id="rId14" Type="http://schemas.openxmlformats.org/officeDocument/2006/relationships/hyperlink" Target="https://www.mpam.mp.br/images/Contratos/2022/Aditivos/1%C2%BA_TA_ao_CT_n%C2%BA_13-2021_MP-PGJ_8df32.pdf" TargetMode="External"/><Relationship Id="rId22" Type="http://schemas.openxmlformats.org/officeDocument/2006/relationships/hyperlink" Target="https://www.mpam.mp.br/images/1_TA_ao_CT_n.%C2%BA_031-2021_-_MP-PGJ_c67e9.pdf" TargetMode="External"/><Relationship Id="rId27" Type="http://schemas.openxmlformats.org/officeDocument/2006/relationships/hyperlink" Target="https://www.mpam.mp.br/images/Transpar%C3%AAncia_2023/Fevereiro/Notas_Fiscais/Loca%C3%A7%C3%B5es/RECIBO_51_2023_COENCIL_d48eb.pdf" TargetMode="External"/><Relationship Id="rId30" Type="http://schemas.openxmlformats.org/officeDocument/2006/relationships/hyperlink" Target="https://www.mpam.mp.br/images/1_TAP_%C3%A0_CT_n.%C2%BA_032-2018_-_MP-PGJ_ad07a.pdf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pam.mp.br/images/Transpar%C3%AAncia_2023/Fevereiro/Notas_Fiscais/Servi%C3%A7os/NFS_6560_2023_SENCINET_84178.pdf" TargetMode="External"/><Relationship Id="rId21" Type="http://schemas.openxmlformats.org/officeDocument/2006/relationships/hyperlink" Target="https://www.mpam.mp.br/images/Transpar%C3%AAncia_2023/Fevereiro/Notas_Fiscais/Servi%C3%A7os/FATURA_0345991343_2023_TELEFONICA_78967.pdf" TargetMode="External"/><Relationship Id="rId42" Type="http://schemas.openxmlformats.org/officeDocument/2006/relationships/hyperlink" Target="https://www.mpam.mp.br/images/Transpar%C3%AAncia_2023/Fevereiro/Notas_Fiscais/Servi%C3%A7os/FATURA_00869937-01-23_2023_AMAZONAS_ENERGIA_736af.pdf" TargetMode="External"/><Relationship Id="rId47" Type="http://schemas.openxmlformats.org/officeDocument/2006/relationships/hyperlink" Target="https://www.mpam.mp.br/images/4_TA_%C3%A0_CT_n.%C2%BA_011-2018_-_MP-PGJ_b5ccc.pdf" TargetMode="External"/><Relationship Id="rId63" Type="http://schemas.openxmlformats.org/officeDocument/2006/relationships/hyperlink" Target="https://www.mpam.mp.br/images/5%C2%BA_TA_ao_CT_04-2018_-_MPE-PGJ_7a147.pdf" TargetMode="External"/><Relationship Id="rId68" Type="http://schemas.openxmlformats.org/officeDocument/2006/relationships/hyperlink" Target="https://www.mpam.mp.br/images/Contratos/2021/CONVENIOS/Termo_de_Cess%C3%A3o_Onerosa_de_Uso_n%C2%BA_001_2021_TJ_8e094.pdf" TargetMode="External"/><Relationship Id="rId84" Type="http://schemas.openxmlformats.org/officeDocument/2006/relationships/hyperlink" Target="https://www.mpam.mp.br/images/Contratos/2022/Carta_Contrato/CC_05-2022_MP_-_PGJ_596f4.pdf" TargetMode="External"/><Relationship Id="rId89" Type="http://schemas.openxmlformats.org/officeDocument/2006/relationships/hyperlink" Target="https://www.mpam.mp.br/images/Transpar%C3%AAncia_2023/Fevereiro/Notas_Fiscais/Servi%C3%A7os/NFS_4909_2023_JF_b26a0.pdf" TargetMode="External"/><Relationship Id="rId16" Type="http://schemas.openxmlformats.org/officeDocument/2006/relationships/hyperlink" Target="https://www.mpam.mp.br/images/Transpar%C3%AAncia_2023/Fevereiro/Notas_Fiscais/Servi%C3%A7os/NFS_1089_2022_EFICAZ_ba0f4.pdf" TargetMode="External"/><Relationship Id="rId11" Type="http://schemas.openxmlformats.org/officeDocument/2006/relationships/hyperlink" Target="https://www.mpam.mp.br/images/Transpar%C3%AAncia_2023/Fevereiro/Notas_Fiscais/Servi%C3%A7os/NFS_15_2023_CASA_NOVA_56026.pdf" TargetMode="External"/><Relationship Id="rId32" Type="http://schemas.openxmlformats.org/officeDocument/2006/relationships/hyperlink" Target="https://www.mpam.mp.br/images/Transpar%C3%AAncia_2023/Fevereiro/Notas_Fiscais/Servi%C3%A7os/NFS_1105_2023_EFICAZ_ab651.pdf" TargetMode="External"/><Relationship Id="rId37" Type="http://schemas.openxmlformats.org/officeDocument/2006/relationships/hyperlink" Target="https://www.mpam.mp.br/images/Transpar%C3%AAncia_2023/Fevereiro/Notas_Fiscais/Servi%C3%A7os/NFS_1097_2023_EFICAZ_2714f.pdf" TargetMode="External"/><Relationship Id="rId53" Type="http://schemas.openxmlformats.org/officeDocument/2006/relationships/hyperlink" Target="https://www.mpam.mp.br/images/3%C2%BA_TA_ao_CT_02-2019_-_MP-PGJ_92570.pdf" TargetMode="External"/><Relationship Id="rId58" Type="http://schemas.openxmlformats.org/officeDocument/2006/relationships/hyperlink" Target="https://www.mpam.mp.br/images/2_TA_%C3%A0_CC_n.%C2%BA_003-2020_-_MP-PGJ_76916.pdf" TargetMode="External"/><Relationship Id="rId74" Type="http://schemas.openxmlformats.org/officeDocument/2006/relationships/hyperlink" Target="https://www.mpam.mp.br/images/CC_n%C2%BA_008-2021-MP-PGJ_33452.pdf" TargetMode="External"/><Relationship Id="rId79" Type="http://schemas.openxmlformats.org/officeDocument/2006/relationships/hyperlink" Target="https://www.mpam.mp.br/images/CT_16-2022_-_MP-PGJ_2da83.pdf" TargetMode="External"/><Relationship Id="rId5" Type="http://schemas.openxmlformats.org/officeDocument/2006/relationships/hyperlink" Target="https://www.mpam.mp.br/images/Transpar%C3%AAncia_2023/Fevereiro/Notas_Fiscais/Servi%C3%A7os/FATURA_300039285893_2022_OI_30875.pdf" TargetMode="External"/><Relationship Id="rId90" Type="http://schemas.openxmlformats.org/officeDocument/2006/relationships/hyperlink" Target="https://www.mpam.mp.br/images/2%C2%BA_TA_ao_CT_n%C2%BA_10-2020_0d5e9.pdf" TargetMode="External"/><Relationship Id="rId14" Type="http://schemas.openxmlformats.org/officeDocument/2006/relationships/hyperlink" Target="https://www.mpam.mp.br/images/Transpar%C3%AAncia_2023/Fevereiro/Notas_Fiscais/Servi%C3%A7os/FATURA_67537922_2023_AMAZONAS_ENERGIA_e6105.pdf" TargetMode="External"/><Relationship Id="rId22" Type="http://schemas.openxmlformats.org/officeDocument/2006/relationships/hyperlink" Target="https://www.mpam.mp.br/images/Transpar%C3%AAncia_2023/Fevereiro/Notas_Fiscais/Servi%C3%A7os/NFS_7942_2022_MAPROTEM_7a53f.pdf" TargetMode="External"/><Relationship Id="rId27" Type="http://schemas.openxmlformats.org/officeDocument/2006/relationships/hyperlink" Target="https://www.mpam.mp.br/images/Transpar%C3%AAncia_2023/Fevereiro/Notas_Fiscais/Servi%C3%A7os/MEMORANDO_7_2023_TJ_70e67.pdf" TargetMode="External"/><Relationship Id="rId30" Type="http://schemas.openxmlformats.org/officeDocument/2006/relationships/hyperlink" Target="https://www.mpam.mp.br/images/Transpar%C3%AAncia_2023/Fevereiro/Notas_Fiscais/Servi%C3%A7os/NFS_2035355_2023_TRIVALE_8fd90.pdf" TargetMode="External"/><Relationship Id="rId35" Type="http://schemas.openxmlformats.org/officeDocument/2006/relationships/hyperlink" Target="https://www.mpam.mp.br/images/Transpar%C3%AAncia_2023/Fevereiro/Notas_Fiscais/Servi%C3%A7os/NFS_405_2023_EYES_94301.pdf" TargetMode="External"/><Relationship Id="rId43" Type="http://schemas.openxmlformats.org/officeDocument/2006/relationships/hyperlink" Target="https://www.mpam.mp.br/images/Transpar%C3%AAncia_2023/Fevereiro/Notas_Fiscais/Servi%C3%A7os/FATURA_00867462-12-22_AMAZONAS_ENERGIA_5db64.pdf" TargetMode="External"/><Relationship Id="rId48" Type="http://schemas.openxmlformats.org/officeDocument/2006/relationships/hyperlink" Target="https://www.mpam.mp.br/images/4_TA_%C3%A0_CT_n.%C2%BA_011-2018_-_MP-PGJ_b5ccc.pdf" TargetMode="External"/><Relationship Id="rId56" Type="http://schemas.openxmlformats.org/officeDocument/2006/relationships/hyperlink" Target="https://www.mpam.mp.br/images/CT_n%C2%BA_008-2021-MP-PGJ_077ad.pdf" TargetMode="External"/><Relationship Id="rId64" Type="http://schemas.openxmlformats.org/officeDocument/2006/relationships/hyperlink" Target="https://www.mpam.mp.br/images/5%C2%BA_TA_ao_CT_04-2018_-_MPE-PGJ_7a147.pdf" TargetMode="External"/><Relationship Id="rId69" Type="http://schemas.openxmlformats.org/officeDocument/2006/relationships/hyperlink" Target="https://www.mpam.mp.br/images/Contratos/2022/Contrato/CT_25-2022_-_MP-PGJ_8363e.pdf" TargetMode="External"/><Relationship Id="rId77" Type="http://schemas.openxmlformats.org/officeDocument/2006/relationships/hyperlink" Target="https://www.mpam.mp.br/images/CT_30-2022_-_MP-PGJ_e7dc4.pdf" TargetMode="External"/><Relationship Id="rId8" Type="http://schemas.openxmlformats.org/officeDocument/2006/relationships/hyperlink" Target="https://www.mpam.mp.br/images/Transpar%C3%AAncia_2023/Fevereiro/Notas_Fiscais/Servi%C3%A7os/FATURA_8305120194_2023_CREA_ee429.pdf" TargetMode="External"/><Relationship Id="rId51" Type="http://schemas.openxmlformats.org/officeDocument/2006/relationships/hyperlink" Target="https://www.mpam.mp.br/images/3%C2%BA_TA_ao_CT_02-2019_-_MP-PGJ_92570.pdf" TargetMode="External"/><Relationship Id="rId72" Type="http://schemas.openxmlformats.org/officeDocument/2006/relationships/hyperlink" Target="https://www.mpam.mp.br/images/1_TA_%C3%A0_CT_n.%C2%BA_011-2021_-_MP-PGJ_b26e3.pdf" TargetMode="External"/><Relationship Id="rId80" Type="http://schemas.openxmlformats.org/officeDocument/2006/relationships/hyperlink" Target="https://www.mpam.mp.br/images/Contratos/2022/Aditivos/5%C2%BA_TA_ao_CT_n%C2%BA_035-2018_-_OI_SA_27312.pdf" TargetMode="External"/><Relationship Id="rId85" Type="http://schemas.openxmlformats.org/officeDocument/2006/relationships/hyperlink" Target="https://www.mpam.mp.br/images/1_TA_%C3%A0_CT_n.%C2%BA_022-2021_-_MP-PGJ_a9a83.pdf" TargetMode="External"/><Relationship Id="rId3" Type="http://schemas.openxmlformats.org/officeDocument/2006/relationships/hyperlink" Target="https://www.mpam.mp.br/images/Transpar%C3%AAncia_2023/Fevereiro/Notas_Fiscais/Servi%C3%A7os/FATURA_236005418-2360054112_2022_SAAE_ITACOATIARA_4c4db.pdf" TargetMode="External"/><Relationship Id="rId12" Type="http://schemas.openxmlformats.org/officeDocument/2006/relationships/hyperlink" Target="https://www.mpam.mp.br/images/Transpar%C3%AAncia_2023/Fevereiro/Notas_Fiscais/Servi%C3%A7os/NFS_15_2023_CASA_NOVA_56026.pdf" TargetMode="External"/><Relationship Id="rId17" Type="http://schemas.openxmlformats.org/officeDocument/2006/relationships/hyperlink" Target="https://www.mpam.mp.br/images/Transpar%C3%AAncia_2023/Fevereiro/Notas_Fiscais/Servi%C3%A7os/FATURA_00869937-12-22_2023_AMAZONAS_ENERGIA_e5360.pdf" TargetMode="External"/><Relationship Id="rId25" Type="http://schemas.openxmlformats.org/officeDocument/2006/relationships/hyperlink" Target="https://www.mpam.mp.br/images/Transpar%C3%AAncia_2023/Fevereiro/Notas_Fiscais/Servi%C3%A7os/NFS_448_2022_DAHORA_0d456.pdf" TargetMode="External"/><Relationship Id="rId33" Type="http://schemas.openxmlformats.org/officeDocument/2006/relationships/hyperlink" Target="https://www.mpam.mp.br/images/Transpar%C3%AAncia_2023/Fevereiro/Notas_Fiscais/Servi%C3%A7os/NFS_34605_2023_PRODAM_b8082.pdf" TargetMode="External"/><Relationship Id="rId38" Type="http://schemas.openxmlformats.org/officeDocument/2006/relationships/hyperlink" Target="https://www.mpam.mp.br/images/Transpar%C3%AAncia_2023/Fevereiro/Notas_Fiscais/Servi%C3%A7os/NFS_1097_2023_EFICAZ_2714f.pdf" TargetMode="External"/><Relationship Id="rId46" Type="http://schemas.openxmlformats.org/officeDocument/2006/relationships/hyperlink" Target="https://www.mpam.mp.br/images/Transpar%C3%AAncia_2023/Fevereiro/Notas_Fiscais/Servi%C3%A7os/NFS_2589_2023_G_REFRIGERA%C3%87%C3%83O_409c7.pdf" TargetMode="External"/><Relationship Id="rId59" Type="http://schemas.openxmlformats.org/officeDocument/2006/relationships/hyperlink" Target="https://www.mpam.mp.br/images/CT_01-2022-MP-PGJ_b126b.pdf" TargetMode="External"/><Relationship Id="rId67" Type="http://schemas.openxmlformats.org/officeDocument/2006/relationships/hyperlink" Target="https://www.mpam.mp.br/images/CT_n%C2%BA_001.2021-MP-PGJ_3bc8f.pdf" TargetMode="External"/><Relationship Id="rId20" Type="http://schemas.openxmlformats.org/officeDocument/2006/relationships/hyperlink" Target="https://www.mpam.mp.br/images/Transpar%C3%AAncia_2023/Fevereiro/Notas_Fiscais/Servi%C3%A7os/NFS_2598_2023_GIBBOR_655a4.pdf" TargetMode="External"/><Relationship Id="rId41" Type="http://schemas.openxmlformats.org/officeDocument/2006/relationships/hyperlink" Target="https://www.mpam.mp.br/images/Transpar%C3%AAncia_2023/Fevereiro/Notas_Fiscais/Servi%C3%A7os/NFS_4668_2023_ELEVADORES_86d6b.pdf" TargetMode="External"/><Relationship Id="rId54" Type="http://schemas.openxmlformats.org/officeDocument/2006/relationships/hyperlink" Target="https://www.mpam.mp.br/images/CT_n%C2%BA_005-2021_-_MP-PGJ_ab169.pdf" TargetMode="External"/><Relationship Id="rId62" Type="http://schemas.openxmlformats.org/officeDocument/2006/relationships/hyperlink" Target="https://www.mpam.mp.br/images/CT_01-2022-MP-PGJ_b126b.pdf" TargetMode="External"/><Relationship Id="rId70" Type="http://schemas.openxmlformats.org/officeDocument/2006/relationships/hyperlink" Target="https://www.mpam.mp.br/images/1_TA_%C3%A0_CT_n.%C2%BA_011-2021_-_MP-PGJ_b26e3.pdf" TargetMode="External"/><Relationship Id="rId75" Type="http://schemas.openxmlformats.org/officeDocument/2006/relationships/hyperlink" Target="https://www.mpam.mp.br/images/1_TA_ao_CT_n.%C2%BA_006-2021_-_MP-PGJ_3d1d3.pdf" TargetMode="External"/><Relationship Id="rId83" Type="http://schemas.openxmlformats.org/officeDocument/2006/relationships/hyperlink" Target="https://www.mpam.mp.br/images/Contratos/2022/Carta_Contrato/CC_05-2022_MP_-_PGJ_596f4.pdf" TargetMode="External"/><Relationship Id="rId88" Type="http://schemas.openxmlformats.org/officeDocument/2006/relationships/hyperlink" Target="https://www.mpam.mp.br/images/4_TA_%C3%A0_CT_n.%C2%BA_020-2018_-PGJ-MP_f580a.pdf" TargetMode="External"/><Relationship Id="rId91" Type="http://schemas.openxmlformats.org/officeDocument/2006/relationships/printerSettings" Target="../printerSettings/printerSettings3.bin"/><Relationship Id="rId1" Type="http://schemas.openxmlformats.org/officeDocument/2006/relationships/hyperlink" Target="https://www.mpam.mp.br/images/Transpar%C3%AAncia_2023/Fevereiro/Notas_Fiscais/Servi%C3%A7os/FATURA_0345991343_2022_TELEFONICA_57eb9.pdf" TargetMode="External"/><Relationship Id="rId6" Type="http://schemas.openxmlformats.org/officeDocument/2006/relationships/hyperlink" Target="https://www.mpam.mp.br/images/Transpar%C3%AAncia_2023/Fevereiro/Notas_Fiscais/Servi%C3%A7os/NFS_68_2023_MOVLEADS_0f3ee.pdf" TargetMode="External"/><Relationship Id="rId15" Type="http://schemas.openxmlformats.org/officeDocument/2006/relationships/hyperlink" Target="https://www.mpam.mp.br/images/Transpar%C3%AAncia_2023/Fevereiro/Notas_Fiscais/Servi%C3%A7os/FATURA_00869937-12-22_2023_AMAZONAS_ENERGIA_e5360.pdf" TargetMode="External"/><Relationship Id="rId23" Type="http://schemas.openxmlformats.org/officeDocument/2006/relationships/hyperlink" Target="https://www.mpam.mp.br/images/Transpar%C3%AAncia_2023/Fevereiro/Notas_Fiscais/Servi%C3%A7os/NFS_2358_2023_VILA_DA_BARRA_caa18.pdf" TargetMode="External"/><Relationship Id="rId28" Type="http://schemas.openxmlformats.org/officeDocument/2006/relationships/hyperlink" Target="https://www.mpam.mp.br/images/Transpar%C3%AAncia_2023/Fevereiro/Notas_Fiscais/Servi%C3%A7os/FATURA_57476_2022_OCA_83756.pdf" TargetMode="External"/><Relationship Id="rId36" Type="http://schemas.openxmlformats.org/officeDocument/2006/relationships/hyperlink" Target="https://www.mpam.mp.br/images/Transpar%C3%AAncia_2023/Fevereiro/Notas_Fiscais/Servi%C3%A7os/NFS_2390_2023_VILA_ea0f4.pdf" TargetMode="External"/><Relationship Id="rId49" Type="http://schemas.openxmlformats.org/officeDocument/2006/relationships/hyperlink" Target="https://www.mpam.mp.br/images/CT_n%C2%BA_010-2021-_MP-PGJ_59035.pdf" TargetMode="External"/><Relationship Id="rId57" Type="http://schemas.openxmlformats.org/officeDocument/2006/relationships/hyperlink" Target="https://www.mpam.mp.br/images/CCT_06-2022_-_MP-PGJ_b19f3.pdf" TargetMode="External"/><Relationship Id="rId10" Type="http://schemas.openxmlformats.org/officeDocument/2006/relationships/hyperlink" Target="https://www.mpam.mp.br/images/Transpar%C3%AAncia_2023/Fevereiro/Notas_Fiscais/Servi%C3%A7os/NFS_144_2022_MAQUINE_13b26.pdf" TargetMode="External"/><Relationship Id="rId31" Type="http://schemas.openxmlformats.org/officeDocument/2006/relationships/hyperlink" Target="https://www.mpam.mp.br/images/Transpar%C3%AAncia_2023/Fevereiro/Notas_Fiscais/Servi%C3%A7os/FATURA_10204943_2022_COSAMA_1d6e4.pdf" TargetMode="External"/><Relationship Id="rId44" Type="http://schemas.openxmlformats.org/officeDocument/2006/relationships/hyperlink" Target="https://www.mpam.mp.br/images/Transpar%C3%AAncia_2023/Fevereiro/Notas_Fiscais/Servi%C3%A7os/FATURA_68728734_AMAZONAS_ENERGIA_9a280.pdf" TargetMode="External"/><Relationship Id="rId52" Type="http://schemas.openxmlformats.org/officeDocument/2006/relationships/hyperlink" Target="https://www.mpam.mp.br/images/3%C2%BA_TA_ao_CT_02-2019_-_MP-PGJ_92570.pdf" TargetMode="External"/><Relationship Id="rId60" Type="http://schemas.openxmlformats.org/officeDocument/2006/relationships/hyperlink" Target="https://www.mpam.mp.br/images/CT_01-2022-MP-PGJ_b126b.pdf" TargetMode="External"/><Relationship Id="rId65" Type="http://schemas.openxmlformats.org/officeDocument/2006/relationships/hyperlink" Target="https://www.mpam.mp.br/images/1_TA_%C3%A0_CT_n.%C2%BA_033-2021_-_MP-PGJ_484f5.pdf" TargetMode="External"/><Relationship Id="rId73" Type="http://schemas.openxmlformats.org/officeDocument/2006/relationships/hyperlink" Target="https://www.mpam.mp.br/images/2%C2%BA_TA_ao_CT_n%C2%BA_10-2020_0d5e9.pdf" TargetMode="External"/><Relationship Id="rId78" Type="http://schemas.openxmlformats.org/officeDocument/2006/relationships/hyperlink" Target="https://www.mpam.mp.br/images/CT_30-2022_-_MP-PGJ_e7dc4.pdf" TargetMode="External"/><Relationship Id="rId81" Type="http://schemas.openxmlformats.org/officeDocument/2006/relationships/hyperlink" Target="https://www.mpam.mp.br/images/Contratos/2022/Aditivos/5%C2%BA_TA_ao_CT_n%C2%BA_035-2018_-_OI_SA_27312.pdf" TargetMode="External"/><Relationship Id="rId86" Type="http://schemas.openxmlformats.org/officeDocument/2006/relationships/hyperlink" Target="https://www.mpam.mp.br/images/2_TA_%C3%A0_CT_n.%C2%BA_015-2020_-_MP-PGJ_a520c.pdf" TargetMode="External"/><Relationship Id="rId4" Type="http://schemas.openxmlformats.org/officeDocument/2006/relationships/hyperlink" Target="https://www.mpam.mp.br/images/Transpar%C3%AAncia_2023/Fevereiro/Notas_Fiscais/Servi%C3%A7os/FATURA_300039290926_2022_OI_c0145.pdf" TargetMode="External"/><Relationship Id="rId9" Type="http://schemas.openxmlformats.org/officeDocument/2006/relationships/hyperlink" Target="https://www.mpam.mp.br/images/Transpar%C3%AAncia_2023/Fevereiro/Notas_Fiscais/Servi%C3%A7os/NFS_2442_2022_GIBBOR_42fde.pdf" TargetMode="External"/><Relationship Id="rId13" Type="http://schemas.openxmlformats.org/officeDocument/2006/relationships/hyperlink" Target="https://www.mpam.mp.br/images/Transpar%C3%AAncia_2023/Fevereiro/Notas_Fiscais/Servi%C3%A7os/FATURA_8305154819_2023_CREA_ec350.pdf" TargetMode="External"/><Relationship Id="rId18" Type="http://schemas.openxmlformats.org/officeDocument/2006/relationships/hyperlink" Target="https://www.mpam.mp.br/images/Transpar%C3%AAncia_2023/Fevereiro/Notas_Fiscais/Servi%C3%A7os/NFS_74_2023_MOVLEADS_b6805.pdf" TargetMode="External"/><Relationship Id="rId39" Type="http://schemas.openxmlformats.org/officeDocument/2006/relationships/hyperlink" Target="https://www.mpam.mp.br/images/Transpar%C3%AAncia_2023/Fevereiro/Notas_Fiscais/Servi%C3%A7os/NFS_7_2023_EYES_3ba6e.pdf" TargetMode="External"/><Relationship Id="rId34" Type="http://schemas.openxmlformats.org/officeDocument/2006/relationships/hyperlink" Target="https://www.mpam.mp.br/images/Transpar%C3%AAncia_2023/Fevereiro/Notas_Fiscais/Servi%C3%A7os/NFS_406_2023_EYES_f9760.pdf" TargetMode="External"/><Relationship Id="rId50" Type="http://schemas.openxmlformats.org/officeDocument/2006/relationships/hyperlink" Target="https://www.mpam.mp.br/images/CT_n%C2%BA_010-2021-_MP-PGJ_59035.pdf" TargetMode="External"/><Relationship Id="rId55" Type="http://schemas.openxmlformats.org/officeDocument/2006/relationships/hyperlink" Target="https://www.mpam.mp.br/images/CT_n%C2%BA_008-2021-MP-PGJ_077ad.pdf" TargetMode="External"/><Relationship Id="rId76" Type="http://schemas.openxmlformats.org/officeDocument/2006/relationships/hyperlink" Target="https://www.mpam.mp.br/images/CT_N%C2%BA_10-2022_-_MP-PGJ_d7876.pdf" TargetMode="External"/><Relationship Id="rId7" Type="http://schemas.openxmlformats.org/officeDocument/2006/relationships/hyperlink" Target="https://www.mpam.mp.br/images/Transpar%C3%AAncia_2023/Fevereiro/Notas_Fiscais/Servi%C3%A7os/NFS_25973_2022_ZENITE_801e5.pdf" TargetMode="External"/><Relationship Id="rId71" Type="http://schemas.openxmlformats.org/officeDocument/2006/relationships/hyperlink" Target="https://www.mpam.mp.br/images/1_TA_%C3%A0_CT_n.%C2%BA_011-2021_-_MP-PGJ_b26e3.pdf" TargetMode="External"/><Relationship Id="rId92" Type="http://schemas.openxmlformats.org/officeDocument/2006/relationships/drawing" Target="../drawings/drawing3.xml"/><Relationship Id="rId2" Type="http://schemas.openxmlformats.org/officeDocument/2006/relationships/hyperlink" Target="https://www.mpam.mp.br/images/Transpar%C3%AAncia_2023/Fevereiro/Notas_Fiscais/Servi%C3%A7os/FATURA_236005418-2360054112_2022_SAAE_ITACOATIARA_4c4db.pdf" TargetMode="External"/><Relationship Id="rId29" Type="http://schemas.openxmlformats.org/officeDocument/2006/relationships/hyperlink" Target="https://www.mpam.mp.br/images/Transpar%C3%AAncia_2023/Fevereiro/Notas_Fiscais/Servi%C3%A7os/NFS_3366_2023_ECOSEGM_eba8f.pdf" TargetMode="External"/><Relationship Id="rId24" Type="http://schemas.openxmlformats.org/officeDocument/2006/relationships/hyperlink" Target="https://www.mpam.mp.br/images/Transpar%C3%AAncia_2023/Fevereiro/Notas_Fiscais/Servi%C3%A7os/FATURA_3891356_2022_MANAUS_AMBIENTAL_788d3.pdf" TargetMode="External"/><Relationship Id="rId40" Type="http://schemas.openxmlformats.org/officeDocument/2006/relationships/hyperlink" Target="https://www.mpam.mp.br/images/Transpar%C3%AAncia_2023/Fevereiro/Notas_Fiscais/Servi%C3%A7os/NFS_4669_2023_ELEVADORES_24315.pdf" TargetMode="External"/><Relationship Id="rId45" Type="http://schemas.openxmlformats.org/officeDocument/2006/relationships/hyperlink" Target="https://www.mpam.mp.br/images/Transpar%C3%AAncia_2023/Fevereiro/Notas_Fiscais/Servi%C3%A7os/NFS_4760_2022_JF_043f9.pdf" TargetMode="External"/><Relationship Id="rId66" Type="http://schemas.openxmlformats.org/officeDocument/2006/relationships/hyperlink" Target="https://www.mpam.mp.br/images/CT_n%C2%BA_001.2021-MP-PGJ_3bc8f.pdf" TargetMode="External"/><Relationship Id="rId87" Type="http://schemas.openxmlformats.org/officeDocument/2006/relationships/hyperlink" Target="https://www.mpam.mp.br/images/4_TA_%C3%A0_CT_n.%C2%BA_020-2018_-PGJ-MP_f580a.pdf" TargetMode="External"/><Relationship Id="rId61" Type="http://schemas.openxmlformats.org/officeDocument/2006/relationships/hyperlink" Target="https://www.mpam.mp.br/images/CT_01-2022-MP-PGJ_b126b.pdf" TargetMode="External"/><Relationship Id="rId82" Type="http://schemas.openxmlformats.org/officeDocument/2006/relationships/hyperlink" Target="https://www.mpam.mp.br/images/1%C2%BA_TAP_ao_CT_n%C2%BA_003-2019-MP-PGJ_baade.pdf" TargetMode="External"/><Relationship Id="rId19" Type="http://schemas.openxmlformats.org/officeDocument/2006/relationships/hyperlink" Target="https://www.mpam.mp.br/images/Transpar%C3%AAncia_2023/Fevereiro/Notas_Fiscais/Servi%C3%A7os/NFS_2598_2023_GIBBOR_655a4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CT_n%C2%BA_011-2022_-_MP-PGJ_aeb79.pdf" TargetMode="External"/><Relationship Id="rId2" Type="http://schemas.openxmlformats.org/officeDocument/2006/relationships/hyperlink" Target="https://www.mpam.mp.br/images/Transpar%C3%AAncia_2023/Fevereiro/Notas_Fiscais/Obras/NFS_251_2023_SGRH_5bda4.pdf" TargetMode="External"/><Relationship Id="rId1" Type="http://schemas.openxmlformats.org/officeDocument/2006/relationships/hyperlink" Target="https://www.mpam.mp.br/images/Transpar%C3%AAncia_2023/Fevereiro/Notas_Fiscais/Obras/NFS_129_2023_TURIN_13ae7.pdf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mpam.mp.br/images/CT_29-2022_-_MP-PGJ_cf9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M62"/>
  <sheetViews>
    <sheetView zoomScale="70" zoomScaleNormal="70" workbookViewId="0">
      <selection activeCell="O50" sqref="O50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2" customWidth="1"/>
    <col min="7" max="7" width="16.425781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1</v>
      </c>
      <c r="B3" s="5"/>
      <c r="C3" s="5"/>
      <c r="D3" s="5"/>
      <c r="E3" s="5"/>
      <c r="G3" s="3"/>
      <c r="H3" s="3"/>
      <c r="I3" s="3"/>
      <c r="J3" s="1"/>
    </row>
    <row r="4" spans="1:13" ht="20.25">
      <c r="A4" s="5"/>
      <c r="B4" s="5"/>
      <c r="C4" s="6"/>
      <c r="D4" s="7"/>
      <c r="E4" s="5"/>
      <c r="G4" s="3"/>
      <c r="H4" s="3"/>
      <c r="I4" s="3"/>
      <c r="J4" s="1"/>
    </row>
    <row r="5" spans="1:13" ht="18">
      <c r="A5" s="8" t="s">
        <v>2</v>
      </c>
      <c r="B5" s="9"/>
      <c r="C5" s="10"/>
      <c r="D5" s="11"/>
      <c r="E5" s="12"/>
      <c r="G5" s="3"/>
      <c r="H5" s="3"/>
      <c r="I5" s="3"/>
      <c r="J5" s="1"/>
    </row>
    <row r="6" spans="1:13" ht="31.5">
      <c r="A6" s="13" t="s">
        <v>3</v>
      </c>
      <c r="B6" s="13" t="s">
        <v>4</v>
      </c>
      <c r="C6" s="14" t="s">
        <v>5</v>
      </c>
      <c r="D6" s="14" t="s">
        <v>6</v>
      </c>
      <c r="E6" s="14" t="s">
        <v>7</v>
      </c>
      <c r="F6" s="13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6" t="s">
        <v>14</v>
      </c>
      <c r="M6" s="14" t="s">
        <v>15</v>
      </c>
    </row>
    <row r="7" spans="1:13" ht="120">
      <c r="A7" s="17" t="s">
        <v>16</v>
      </c>
      <c r="B7" s="18">
        <v>1</v>
      </c>
      <c r="C7" s="19" t="s">
        <v>17</v>
      </c>
      <c r="D7" s="20" t="s">
        <v>18</v>
      </c>
      <c r="E7" s="21" t="s">
        <v>19</v>
      </c>
      <c r="F7" s="22" t="s">
        <v>20</v>
      </c>
      <c r="G7" s="23">
        <v>44947</v>
      </c>
      <c r="H7" s="24" t="s">
        <v>21</v>
      </c>
      <c r="I7" s="25">
        <v>1489.6</v>
      </c>
      <c r="J7" s="23">
        <v>44958</v>
      </c>
      <c r="K7" s="26" t="s">
        <v>22</v>
      </c>
      <c r="L7" s="27">
        <v>1489.6</v>
      </c>
      <c r="M7" s="24" t="s">
        <v>23</v>
      </c>
    </row>
    <row r="8" spans="1:13" ht="120">
      <c r="A8" s="17" t="s">
        <v>16</v>
      </c>
      <c r="B8" s="18">
        <v>2</v>
      </c>
      <c r="C8" s="19" t="s">
        <v>24</v>
      </c>
      <c r="D8" s="20" t="s">
        <v>25</v>
      </c>
      <c r="E8" s="28" t="s">
        <v>26</v>
      </c>
      <c r="F8" s="22" t="s">
        <v>27</v>
      </c>
      <c r="G8" s="23">
        <v>44949</v>
      </c>
      <c r="H8" s="24" t="s">
        <v>28</v>
      </c>
      <c r="I8" s="25">
        <v>359.6</v>
      </c>
      <c r="J8" s="23">
        <v>44958</v>
      </c>
      <c r="K8" s="26" t="s">
        <v>22</v>
      </c>
      <c r="L8" s="27">
        <v>359.6</v>
      </c>
      <c r="M8" s="24" t="s">
        <v>29</v>
      </c>
    </row>
    <row r="9" spans="1:13" ht="105">
      <c r="A9" s="17" t="s">
        <v>16</v>
      </c>
      <c r="B9" s="18">
        <v>3</v>
      </c>
      <c r="C9" s="19" t="s">
        <v>30</v>
      </c>
      <c r="D9" s="20" t="s">
        <v>31</v>
      </c>
      <c r="E9" s="29" t="s">
        <v>32</v>
      </c>
      <c r="F9" s="22" t="s">
        <v>33</v>
      </c>
      <c r="G9" s="23">
        <v>44949</v>
      </c>
      <c r="H9" s="24" t="s">
        <v>34</v>
      </c>
      <c r="I9" s="30">
        <v>9627.2000000000007</v>
      </c>
      <c r="J9" s="23">
        <v>44958</v>
      </c>
      <c r="K9" s="26" t="s">
        <v>22</v>
      </c>
      <c r="L9" s="30">
        <v>9627.2000000000007</v>
      </c>
      <c r="M9" s="24" t="s">
        <v>35</v>
      </c>
    </row>
    <row r="10" spans="1:13" ht="135">
      <c r="A10" s="17" t="s">
        <v>16</v>
      </c>
      <c r="B10" s="18">
        <v>4</v>
      </c>
      <c r="C10" s="19" t="s">
        <v>36</v>
      </c>
      <c r="D10" s="20" t="s">
        <v>37</v>
      </c>
      <c r="E10" s="31" t="s">
        <v>38</v>
      </c>
      <c r="F10" s="32" t="s">
        <v>39</v>
      </c>
      <c r="G10" s="23">
        <v>44949</v>
      </c>
      <c r="H10" s="24" t="s">
        <v>40</v>
      </c>
      <c r="I10" s="30">
        <v>16489.349999999999</v>
      </c>
      <c r="J10" s="23">
        <v>44959</v>
      </c>
      <c r="K10" s="26" t="s">
        <v>41</v>
      </c>
      <c r="L10" s="30">
        <v>16489.349999999999</v>
      </c>
      <c r="M10" s="24" t="s">
        <v>42</v>
      </c>
    </row>
    <row r="11" spans="1:13" ht="105">
      <c r="A11" s="17" t="s">
        <v>16</v>
      </c>
      <c r="B11" s="18">
        <v>5</v>
      </c>
      <c r="C11" s="19" t="s">
        <v>43</v>
      </c>
      <c r="D11" s="20" t="s">
        <v>44</v>
      </c>
      <c r="E11" s="33" t="s">
        <v>45</v>
      </c>
      <c r="F11" s="22" t="s">
        <v>46</v>
      </c>
      <c r="G11" s="23">
        <v>44949</v>
      </c>
      <c r="H11" s="24" t="s">
        <v>47</v>
      </c>
      <c r="I11" s="25">
        <v>7995</v>
      </c>
      <c r="J11" s="23">
        <v>44958</v>
      </c>
      <c r="K11" s="26" t="s">
        <v>22</v>
      </c>
      <c r="L11" s="25">
        <v>7995</v>
      </c>
      <c r="M11" s="24" t="s">
        <v>48</v>
      </c>
    </row>
    <row r="12" spans="1:13" ht="105">
      <c r="A12" s="17" t="s">
        <v>16</v>
      </c>
      <c r="B12" s="18">
        <v>6</v>
      </c>
      <c r="C12" s="19" t="s">
        <v>36</v>
      </c>
      <c r="D12" s="20" t="s">
        <v>37</v>
      </c>
      <c r="E12" s="34" t="s">
        <v>49</v>
      </c>
      <c r="F12" s="32" t="s">
        <v>50</v>
      </c>
      <c r="G12" s="23">
        <v>44949</v>
      </c>
      <c r="H12" s="24" t="s">
        <v>51</v>
      </c>
      <c r="I12" s="25">
        <v>2179.9</v>
      </c>
      <c r="J12" s="23">
        <v>44959</v>
      </c>
      <c r="K12" s="26" t="s">
        <v>41</v>
      </c>
      <c r="L12" s="25">
        <v>2179.9</v>
      </c>
      <c r="M12" s="24" t="s">
        <v>52</v>
      </c>
    </row>
    <row r="13" spans="1:13" ht="120">
      <c r="A13" s="17" t="s">
        <v>16</v>
      </c>
      <c r="B13" s="18">
        <v>7</v>
      </c>
      <c r="C13" s="19" t="s">
        <v>53</v>
      </c>
      <c r="D13" s="20" t="s">
        <v>54</v>
      </c>
      <c r="E13" s="35" t="s">
        <v>55</v>
      </c>
      <c r="F13" s="22" t="s">
        <v>56</v>
      </c>
      <c r="G13" s="23">
        <v>44949</v>
      </c>
      <c r="H13" s="24" t="s">
        <v>57</v>
      </c>
      <c r="I13" s="25">
        <v>49500</v>
      </c>
      <c r="J13" s="23">
        <v>44958</v>
      </c>
      <c r="K13" s="26" t="s">
        <v>22</v>
      </c>
      <c r="L13" s="25">
        <v>49500</v>
      </c>
      <c r="M13" s="24" t="s">
        <v>58</v>
      </c>
    </row>
    <row r="14" spans="1:13" ht="105">
      <c r="A14" s="17" t="s">
        <v>16</v>
      </c>
      <c r="B14" s="18">
        <v>8</v>
      </c>
      <c r="C14" s="19" t="s">
        <v>30</v>
      </c>
      <c r="D14" s="20" t="s">
        <v>31</v>
      </c>
      <c r="E14" s="36" t="s">
        <v>59</v>
      </c>
      <c r="F14" s="22" t="s">
        <v>60</v>
      </c>
      <c r="G14" s="23">
        <v>44949</v>
      </c>
      <c r="H14" s="24" t="s">
        <v>61</v>
      </c>
      <c r="I14" s="30">
        <v>4203.3999999999996</v>
      </c>
      <c r="J14" s="23">
        <v>44958</v>
      </c>
      <c r="K14" s="26" t="s">
        <v>22</v>
      </c>
      <c r="L14" s="30">
        <v>4203.3999999999996</v>
      </c>
      <c r="M14" s="24" t="s">
        <v>62</v>
      </c>
    </row>
    <row r="15" spans="1:13" ht="120">
      <c r="A15" s="17" t="s">
        <v>16</v>
      </c>
      <c r="B15" s="18">
        <v>9</v>
      </c>
      <c r="C15" s="24" t="s">
        <v>63</v>
      </c>
      <c r="D15" s="26" t="s">
        <v>64</v>
      </c>
      <c r="E15" s="36" t="s">
        <v>65</v>
      </c>
      <c r="F15" s="22" t="s">
        <v>66</v>
      </c>
      <c r="G15" s="23">
        <v>44949</v>
      </c>
      <c r="H15" s="24" t="s">
        <v>67</v>
      </c>
      <c r="I15" s="25">
        <v>844.95</v>
      </c>
      <c r="J15" s="23">
        <v>44958</v>
      </c>
      <c r="K15" s="26" t="s">
        <v>22</v>
      </c>
      <c r="L15" s="25">
        <v>844.95</v>
      </c>
      <c r="M15" s="24" t="s">
        <v>68</v>
      </c>
    </row>
    <row r="16" spans="1:13" ht="105">
      <c r="A16" s="17" t="s">
        <v>16</v>
      </c>
      <c r="B16" s="18">
        <v>10</v>
      </c>
      <c r="C16" s="24" t="s">
        <v>63</v>
      </c>
      <c r="D16" s="26" t="s">
        <v>64</v>
      </c>
      <c r="E16" s="36" t="s">
        <v>69</v>
      </c>
      <c r="F16" s="22" t="s">
        <v>70</v>
      </c>
      <c r="G16" s="23">
        <v>44950</v>
      </c>
      <c r="H16" s="24" t="s">
        <v>71</v>
      </c>
      <c r="I16" s="25">
        <v>844.95</v>
      </c>
      <c r="J16" s="23">
        <v>44958</v>
      </c>
      <c r="K16" s="26" t="s">
        <v>22</v>
      </c>
      <c r="L16" s="25">
        <v>844.95</v>
      </c>
      <c r="M16" s="24" t="s">
        <v>72</v>
      </c>
    </row>
    <row r="17" spans="1:13" ht="105">
      <c r="A17" s="17" t="s">
        <v>16</v>
      </c>
      <c r="B17" s="18">
        <v>11</v>
      </c>
      <c r="C17" s="24" t="s">
        <v>63</v>
      </c>
      <c r="D17" s="26" t="s">
        <v>64</v>
      </c>
      <c r="E17" s="37" t="s">
        <v>73</v>
      </c>
      <c r="F17" s="22" t="s">
        <v>74</v>
      </c>
      <c r="G17" s="23">
        <v>44950</v>
      </c>
      <c r="H17" s="24" t="s">
        <v>75</v>
      </c>
      <c r="I17" s="25">
        <v>844.95</v>
      </c>
      <c r="J17" s="23">
        <v>44958</v>
      </c>
      <c r="K17" s="26" t="s">
        <v>22</v>
      </c>
      <c r="L17" s="25">
        <v>844.95</v>
      </c>
      <c r="M17" s="24" t="s">
        <v>76</v>
      </c>
    </row>
    <row r="18" spans="1:13" ht="120">
      <c r="A18" s="17" t="s">
        <v>16</v>
      </c>
      <c r="B18" s="18">
        <v>12</v>
      </c>
      <c r="C18" s="24" t="s">
        <v>77</v>
      </c>
      <c r="D18" s="26" t="s">
        <v>78</v>
      </c>
      <c r="E18" s="38" t="s">
        <v>79</v>
      </c>
      <c r="F18" s="32" t="s">
        <v>80</v>
      </c>
      <c r="G18" s="23">
        <v>44953</v>
      </c>
      <c r="H18" s="24" t="s">
        <v>81</v>
      </c>
      <c r="I18" s="25">
        <v>358065.12</v>
      </c>
      <c r="J18" s="23">
        <v>44959</v>
      </c>
      <c r="K18" s="26" t="s">
        <v>41</v>
      </c>
      <c r="L18" s="25">
        <v>358065.12</v>
      </c>
      <c r="M18" s="24" t="s">
        <v>82</v>
      </c>
    </row>
    <row r="19" spans="1:13" ht="120">
      <c r="A19" s="17" t="s">
        <v>16</v>
      </c>
      <c r="B19" s="18">
        <v>13</v>
      </c>
      <c r="C19" s="24" t="s">
        <v>30</v>
      </c>
      <c r="D19" s="26" t="s">
        <v>31</v>
      </c>
      <c r="E19" s="21" t="s">
        <v>83</v>
      </c>
      <c r="F19" s="22" t="s">
        <v>84</v>
      </c>
      <c r="G19" s="23">
        <v>44953</v>
      </c>
      <c r="H19" s="24" t="s">
        <v>85</v>
      </c>
      <c r="I19" s="25">
        <v>24599.8</v>
      </c>
      <c r="J19" s="23">
        <v>44958</v>
      </c>
      <c r="K19" s="26" t="s">
        <v>22</v>
      </c>
      <c r="L19" s="25">
        <v>24599.8</v>
      </c>
      <c r="M19" s="24" t="s">
        <v>86</v>
      </c>
    </row>
    <row r="20" spans="1:13" ht="105">
      <c r="A20" s="17" t="s">
        <v>16</v>
      </c>
      <c r="B20" s="18">
        <v>14</v>
      </c>
      <c r="C20" s="24" t="s">
        <v>87</v>
      </c>
      <c r="D20" s="26" t="s">
        <v>88</v>
      </c>
      <c r="E20" s="21" t="s">
        <v>89</v>
      </c>
      <c r="F20" s="22" t="s">
        <v>90</v>
      </c>
      <c r="G20" s="23">
        <v>44953</v>
      </c>
      <c r="H20" s="24" t="s">
        <v>91</v>
      </c>
      <c r="I20" s="25">
        <v>7100</v>
      </c>
      <c r="J20" s="23">
        <v>44958</v>
      </c>
      <c r="K20" s="26" t="s">
        <v>22</v>
      </c>
      <c r="L20" s="25">
        <v>7100</v>
      </c>
      <c r="M20" s="24" t="s">
        <v>92</v>
      </c>
    </row>
    <row r="21" spans="1:13" ht="135">
      <c r="A21" s="17" t="s">
        <v>16</v>
      </c>
      <c r="B21" s="18">
        <v>15</v>
      </c>
      <c r="C21" s="24" t="s">
        <v>93</v>
      </c>
      <c r="D21" s="26" t="s">
        <v>94</v>
      </c>
      <c r="E21" s="37" t="s">
        <v>95</v>
      </c>
      <c r="F21" s="39" t="s">
        <v>96</v>
      </c>
      <c r="G21" s="23">
        <v>44958</v>
      </c>
      <c r="H21" s="24" t="s">
        <v>97</v>
      </c>
      <c r="I21" s="25">
        <v>676.8</v>
      </c>
      <c r="J21" s="23">
        <v>44958</v>
      </c>
      <c r="K21" s="26" t="s">
        <v>22</v>
      </c>
      <c r="L21" s="25">
        <v>676.8</v>
      </c>
      <c r="M21" s="24" t="s">
        <v>98</v>
      </c>
    </row>
    <row r="22" spans="1:13" ht="135">
      <c r="A22" s="17" t="s">
        <v>16</v>
      </c>
      <c r="B22" s="18">
        <v>16</v>
      </c>
      <c r="C22" s="24" t="s">
        <v>99</v>
      </c>
      <c r="D22" s="26" t="s">
        <v>100</v>
      </c>
      <c r="E22" s="21" t="s">
        <v>101</v>
      </c>
      <c r="F22" s="40" t="s">
        <v>102</v>
      </c>
      <c r="G22" s="23">
        <v>44958</v>
      </c>
      <c r="H22" s="24" t="s">
        <v>103</v>
      </c>
      <c r="I22" s="25">
        <v>1600</v>
      </c>
      <c r="J22" s="23">
        <v>44958</v>
      </c>
      <c r="K22" s="26" t="s">
        <v>22</v>
      </c>
      <c r="L22" s="25">
        <v>1600</v>
      </c>
      <c r="M22" s="24" t="s">
        <v>104</v>
      </c>
    </row>
    <row r="23" spans="1:13" ht="135">
      <c r="A23" s="17" t="s">
        <v>16</v>
      </c>
      <c r="B23" s="18">
        <v>17</v>
      </c>
      <c r="C23" s="24" t="s">
        <v>105</v>
      </c>
      <c r="D23" s="26" t="s">
        <v>106</v>
      </c>
      <c r="E23" s="21" t="s">
        <v>107</v>
      </c>
      <c r="F23" s="40" t="s">
        <v>108</v>
      </c>
      <c r="G23" s="23">
        <v>44958</v>
      </c>
      <c r="H23" s="24" t="s">
        <v>109</v>
      </c>
      <c r="I23" s="25">
        <v>500</v>
      </c>
      <c r="J23" s="23">
        <v>44959</v>
      </c>
      <c r="K23" s="26" t="s">
        <v>22</v>
      </c>
      <c r="L23" s="25">
        <v>500</v>
      </c>
      <c r="M23" s="24" t="s">
        <v>110</v>
      </c>
    </row>
    <row r="24" spans="1:13" ht="135">
      <c r="A24" s="17" t="s">
        <v>16</v>
      </c>
      <c r="B24" s="18">
        <v>18</v>
      </c>
      <c r="C24" s="24" t="s">
        <v>105</v>
      </c>
      <c r="D24" s="26" t="s">
        <v>106</v>
      </c>
      <c r="E24" s="21" t="s">
        <v>111</v>
      </c>
      <c r="F24" s="40" t="s">
        <v>112</v>
      </c>
      <c r="G24" s="23">
        <v>44958</v>
      </c>
      <c r="H24" s="24" t="s">
        <v>113</v>
      </c>
      <c r="I24" s="25">
        <v>150.12</v>
      </c>
      <c r="J24" s="23">
        <v>44959</v>
      </c>
      <c r="K24" s="26" t="s">
        <v>22</v>
      </c>
      <c r="L24" s="25">
        <v>150.12</v>
      </c>
      <c r="M24" s="24" t="s">
        <v>110</v>
      </c>
    </row>
    <row r="25" spans="1:13" ht="135">
      <c r="A25" s="17" t="s">
        <v>16</v>
      </c>
      <c r="B25" s="18">
        <v>19</v>
      </c>
      <c r="C25" s="24" t="s">
        <v>105</v>
      </c>
      <c r="D25" s="26" t="s">
        <v>106</v>
      </c>
      <c r="E25" s="21" t="s">
        <v>114</v>
      </c>
      <c r="F25" s="40" t="s">
        <v>115</v>
      </c>
      <c r="G25" s="23">
        <v>44958</v>
      </c>
      <c r="H25" s="24" t="s">
        <v>116</v>
      </c>
      <c r="I25" s="30">
        <v>124</v>
      </c>
      <c r="J25" s="23">
        <v>44959</v>
      </c>
      <c r="K25" s="26" t="s">
        <v>22</v>
      </c>
      <c r="L25" s="30">
        <v>124</v>
      </c>
      <c r="M25" s="24" t="s">
        <v>117</v>
      </c>
    </row>
    <row r="26" spans="1:13" ht="135">
      <c r="A26" s="17" t="s">
        <v>16</v>
      </c>
      <c r="B26" s="18">
        <v>20</v>
      </c>
      <c r="C26" s="24" t="s">
        <v>105</v>
      </c>
      <c r="D26" s="26" t="s">
        <v>106</v>
      </c>
      <c r="E26" s="21" t="s">
        <v>118</v>
      </c>
      <c r="F26" s="40" t="s">
        <v>119</v>
      </c>
      <c r="G26" s="23">
        <v>44958</v>
      </c>
      <c r="H26" s="24" t="s">
        <v>120</v>
      </c>
      <c r="I26" s="25">
        <v>10555</v>
      </c>
      <c r="J26" s="23">
        <v>44959</v>
      </c>
      <c r="K26" s="26" t="s">
        <v>22</v>
      </c>
      <c r="L26" s="25">
        <v>10555</v>
      </c>
      <c r="M26" s="24" t="s">
        <v>121</v>
      </c>
    </row>
    <row r="27" spans="1:13" ht="135">
      <c r="A27" s="17" t="s">
        <v>16</v>
      </c>
      <c r="B27" s="18">
        <v>21</v>
      </c>
      <c r="C27" s="24" t="s">
        <v>122</v>
      </c>
      <c r="D27" s="26" t="s">
        <v>123</v>
      </c>
      <c r="E27" s="21" t="s">
        <v>124</v>
      </c>
      <c r="F27" s="40" t="s">
        <v>125</v>
      </c>
      <c r="G27" s="23">
        <v>44959</v>
      </c>
      <c r="H27" s="24" t="s">
        <v>126</v>
      </c>
      <c r="I27" s="25">
        <v>12000</v>
      </c>
      <c r="J27" s="23">
        <v>44959</v>
      </c>
      <c r="K27" s="26" t="s">
        <v>22</v>
      </c>
      <c r="L27" s="25">
        <v>12000</v>
      </c>
      <c r="M27" s="24" t="s">
        <v>127</v>
      </c>
    </row>
    <row r="28" spans="1:13" ht="120">
      <c r="A28" s="17" t="s">
        <v>16</v>
      </c>
      <c r="B28" s="18">
        <v>22</v>
      </c>
      <c r="C28" s="24" t="s">
        <v>128</v>
      </c>
      <c r="D28" s="26" t="s">
        <v>129</v>
      </c>
      <c r="E28" s="21" t="s">
        <v>130</v>
      </c>
      <c r="F28" s="40" t="s">
        <v>131</v>
      </c>
      <c r="G28" s="23">
        <v>44963</v>
      </c>
      <c r="H28" s="24" t="s">
        <v>132</v>
      </c>
      <c r="I28" s="30">
        <v>1290.2</v>
      </c>
      <c r="J28" s="23">
        <v>44965</v>
      </c>
      <c r="K28" s="26" t="s">
        <v>22</v>
      </c>
      <c r="L28" s="30">
        <v>1290.2</v>
      </c>
      <c r="M28" s="24" t="s">
        <v>133</v>
      </c>
    </row>
    <row r="29" spans="1:13" ht="90">
      <c r="A29" s="17" t="s">
        <v>16</v>
      </c>
      <c r="B29" s="18">
        <v>23</v>
      </c>
      <c r="C29" s="24" t="s">
        <v>128</v>
      </c>
      <c r="D29" s="26" t="s">
        <v>129</v>
      </c>
      <c r="E29" s="21" t="s">
        <v>134</v>
      </c>
      <c r="F29" s="40" t="s">
        <v>135</v>
      </c>
      <c r="G29" s="23">
        <v>44963</v>
      </c>
      <c r="H29" s="24" t="s">
        <v>136</v>
      </c>
      <c r="I29" s="25">
        <v>3381.35</v>
      </c>
      <c r="J29" s="23">
        <v>44965</v>
      </c>
      <c r="K29" s="26" t="s">
        <v>22</v>
      </c>
      <c r="L29" s="25">
        <v>3381.35</v>
      </c>
      <c r="M29" s="24" t="s">
        <v>137</v>
      </c>
    </row>
    <row r="30" spans="1:13" ht="135">
      <c r="A30" s="17" t="s">
        <v>16</v>
      </c>
      <c r="B30" s="18">
        <v>24</v>
      </c>
      <c r="C30" s="24" t="s">
        <v>105</v>
      </c>
      <c r="D30" s="26" t="s">
        <v>106</v>
      </c>
      <c r="E30" s="21" t="s">
        <v>138</v>
      </c>
      <c r="F30" s="40" t="s">
        <v>139</v>
      </c>
      <c r="G30" s="23">
        <v>44963</v>
      </c>
      <c r="H30" s="24" t="s">
        <v>140</v>
      </c>
      <c r="I30" s="25">
        <v>19697.5</v>
      </c>
      <c r="J30" s="23">
        <v>44965</v>
      </c>
      <c r="K30" s="26" t="s">
        <v>22</v>
      </c>
      <c r="L30" s="25">
        <v>19697.5</v>
      </c>
      <c r="M30" s="24" t="s">
        <v>141</v>
      </c>
    </row>
    <row r="31" spans="1:13" ht="120">
      <c r="A31" s="17" t="s">
        <v>16</v>
      </c>
      <c r="B31" s="18">
        <v>25</v>
      </c>
      <c r="C31" s="24" t="s">
        <v>142</v>
      </c>
      <c r="D31" s="26" t="s">
        <v>143</v>
      </c>
      <c r="E31" s="29" t="s">
        <v>144</v>
      </c>
      <c r="F31" s="41" t="s">
        <v>145</v>
      </c>
      <c r="G31" s="23">
        <v>44963</v>
      </c>
      <c r="H31" s="24" t="s">
        <v>146</v>
      </c>
      <c r="I31" s="25">
        <v>1962.8</v>
      </c>
      <c r="J31" s="23">
        <v>44966</v>
      </c>
      <c r="K31" s="26" t="s">
        <v>147</v>
      </c>
      <c r="L31" s="25">
        <v>1962.8</v>
      </c>
      <c r="M31" s="24" t="s">
        <v>148</v>
      </c>
    </row>
    <row r="32" spans="1:13" ht="120">
      <c r="A32" s="17" t="s">
        <v>16</v>
      </c>
      <c r="B32" s="18">
        <v>26</v>
      </c>
      <c r="C32" s="24" t="s">
        <v>142</v>
      </c>
      <c r="D32" s="26" t="s">
        <v>143</v>
      </c>
      <c r="E32" s="21" t="s">
        <v>149</v>
      </c>
      <c r="F32" s="40" t="s">
        <v>150</v>
      </c>
      <c r="G32" s="23">
        <v>44963</v>
      </c>
      <c r="H32" s="24" t="s">
        <v>151</v>
      </c>
      <c r="I32" s="25">
        <v>2250</v>
      </c>
      <c r="J32" s="23">
        <v>44965</v>
      </c>
      <c r="K32" s="26" t="s">
        <v>22</v>
      </c>
      <c r="L32" s="25">
        <v>2250</v>
      </c>
      <c r="M32" s="24" t="s">
        <v>152</v>
      </c>
    </row>
    <row r="33" spans="1:13" ht="135">
      <c r="A33" s="17" t="s">
        <v>16</v>
      </c>
      <c r="B33" s="18">
        <v>27</v>
      </c>
      <c r="C33" s="24" t="s">
        <v>153</v>
      </c>
      <c r="D33" s="26" t="s">
        <v>154</v>
      </c>
      <c r="E33" s="21" t="s">
        <v>155</v>
      </c>
      <c r="F33" s="40" t="s">
        <v>156</v>
      </c>
      <c r="G33" s="23">
        <v>44964</v>
      </c>
      <c r="H33" s="24" t="s">
        <v>157</v>
      </c>
      <c r="I33" s="25">
        <v>369.4</v>
      </c>
      <c r="J33" s="23">
        <v>44965</v>
      </c>
      <c r="K33" s="26" t="s">
        <v>22</v>
      </c>
      <c r="L33" s="25">
        <v>369.4</v>
      </c>
      <c r="M33" s="24" t="s">
        <v>158</v>
      </c>
    </row>
    <row r="34" spans="1:13" ht="120">
      <c r="A34" s="17" t="s">
        <v>16</v>
      </c>
      <c r="B34" s="18">
        <v>28</v>
      </c>
      <c r="C34" s="24" t="s">
        <v>36</v>
      </c>
      <c r="D34" s="26" t="s">
        <v>37</v>
      </c>
      <c r="E34" s="21" t="s">
        <v>159</v>
      </c>
      <c r="F34" s="40" t="s">
        <v>160</v>
      </c>
      <c r="G34" s="23">
        <v>44964</v>
      </c>
      <c r="H34" s="24" t="s">
        <v>161</v>
      </c>
      <c r="I34" s="25">
        <v>1438.95</v>
      </c>
      <c r="J34" s="23">
        <v>44965</v>
      </c>
      <c r="K34" s="26" t="s">
        <v>22</v>
      </c>
      <c r="L34" s="25">
        <v>1438.95</v>
      </c>
      <c r="M34" s="24" t="s">
        <v>162</v>
      </c>
    </row>
    <row r="35" spans="1:13" ht="120">
      <c r="A35" s="17" t="s">
        <v>16</v>
      </c>
      <c r="B35" s="18">
        <v>29</v>
      </c>
      <c r="C35" s="24" t="s">
        <v>36</v>
      </c>
      <c r="D35" s="26" t="s">
        <v>37</v>
      </c>
      <c r="E35" s="21" t="s">
        <v>163</v>
      </c>
      <c r="F35" s="40" t="s">
        <v>164</v>
      </c>
      <c r="G35" s="23">
        <v>44964</v>
      </c>
      <c r="H35" s="24" t="s">
        <v>165</v>
      </c>
      <c r="I35" s="25">
        <v>1438.95</v>
      </c>
      <c r="J35" s="23">
        <v>44965</v>
      </c>
      <c r="K35" s="26" t="s">
        <v>22</v>
      </c>
      <c r="L35" s="25">
        <v>1438.95</v>
      </c>
      <c r="M35" s="24" t="s">
        <v>166</v>
      </c>
    </row>
    <row r="36" spans="1:13" ht="105">
      <c r="A36" s="17" t="s">
        <v>16</v>
      </c>
      <c r="B36" s="18">
        <v>30</v>
      </c>
      <c r="C36" s="24" t="s">
        <v>36</v>
      </c>
      <c r="D36" s="26" t="s">
        <v>37</v>
      </c>
      <c r="E36" s="21" t="s">
        <v>167</v>
      </c>
      <c r="F36" s="40" t="s">
        <v>168</v>
      </c>
      <c r="G36" s="23">
        <v>44964</v>
      </c>
      <c r="H36" s="24" t="s">
        <v>169</v>
      </c>
      <c r="I36" s="25">
        <v>1438.95</v>
      </c>
      <c r="J36" s="23">
        <v>44965</v>
      </c>
      <c r="K36" s="26" t="s">
        <v>22</v>
      </c>
      <c r="L36" s="25">
        <v>1438.95</v>
      </c>
      <c r="M36" s="24" t="s">
        <v>170</v>
      </c>
    </row>
    <row r="37" spans="1:13" ht="105">
      <c r="A37" s="17" t="s">
        <v>16</v>
      </c>
      <c r="B37" s="18">
        <v>31</v>
      </c>
      <c r="C37" s="24" t="s">
        <v>36</v>
      </c>
      <c r="D37" s="26" t="s">
        <v>37</v>
      </c>
      <c r="E37" s="21" t="s">
        <v>171</v>
      </c>
      <c r="F37" s="40" t="s">
        <v>172</v>
      </c>
      <c r="G37" s="23">
        <v>44964</v>
      </c>
      <c r="H37" s="24" t="s">
        <v>173</v>
      </c>
      <c r="I37" s="25">
        <v>1438.95</v>
      </c>
      <c r="J37" s="23">
        <v>44965</v>
      </c>
      <c r="K37" s="26" t="s">
        <v>22</v>
      </c>
      <c r="L37" s="25">
        <v>1438.95</v>
      </c>
      <c r="M37" s="24" t="s">
        <v>174</v>
      </c>
    </row>
    <row r="38" spans="1:13" ht="105">
      <c r="A38" s="17" t="s">
        <v>16</v>
      </c>
      <c r="B38" s="18">
        <v>32</v>
      </c>
      <c r="C38" s="24" t="s">
        <v>175</v>
      </c>
      <c r="D38" s="26" t="s">
        <v>176</v>
      </c>
      <c r="E38" s="37" t="s">
        <v>177</v>
      </c>
      <c r="F38" s="40" t="s">
        <v>178</v>
      </c>
      <c r="G38" s="23">
        <v>44964</v>
      </c>
      <c r="H38" s="24" t="s">
        <v>179</v>
      </c>
      <c r="I38" s="25">
        <v>14271.6</v>
      </c>
      <c r="J38" s="23">
        <v>44965</v>
      </c>
      <c r="K38" s="26" t="s">
        <v>22</v>
      </c>
      <c r="L38" s="25">
        <v>14271.6</v>
      </c>
      <c r="M38" s="24" t="s">
        <v>180</v>
      </c>
    </row>
    <row r="39" spans="1:13" ht="120">
      <c r="A39" s="17" t="s">
        <v>16</v>
      </c>
      <c r="B39" s="18">
        <v>33</v>
      </c>
      <c r="C39" s="24" t="s">
        <v>30</v>
      </c>
      <c r="D39" s="26" t="s">
        <v>31</v>
      </c>
      <c r="E39" s="35" t="s">
        <v>181</v>
      </c>
      <c r="F39" s="40" t="s">
        <v>182</v>
      </c>
      <c r="G39" s="23">
        <v>44967</v>
      </c>
      <c r="H39" s="24" t="s">
        <v>183</v>
      </c>
      <c r="I39" s="25">
        <v>2522.2199999999998</v>
      </c>
      <c r="J39" s="23">
        <v>44971</v>
      </c>
      <c r="K39" s="26" t="s">
        <v>22</v>
      </c>
      <c r="L39" s="25">
        <v>2522.2199999999998</v>
      </c>
      <c r="M39" s="24" t="s">
        <v>184</v>
      </c>
    </row>
    <row r="40" spans="1:13" ht="120">
      <c r="A40" s="17" t="s">
        <v>16</v>
      </c>
      <c r="B40" s="18">
        <v>34</v>
      </c>
      <c r="C40" s="24" t="s">
        <v>185</v>
      </c>
      <c r="D40" s="26" t="s">
        <v>186</v>
      </c>
      <c r="E40" s="21" t="s">
        <v>187</v>
      </c>
      <c r="F40" s="40" t="s">
        <v>188</v>
      </c>
      <c r="G40" s="23">
        <v>44972</v>
      </c>
      <c r="H40" s="24" t="s">
        <v>189</v>
      </c>
      <c r="I40" s="25">
        <v>2220</v>
      </c>
      <c r="J40" s="42" t="s">
        <v>190</v>
      </c>
      <c r="K40" s="26" t="s">
        <v>191</v>
      </c>
      <c r="L40" s="42" t="s">
        <v>190</v>
      </c>
      <c r="M40" s="24" t="s">
        <v>192</v>
      </c>
    </row>
    <row r="41" spans="1:13" ht="120">
      <c r="A41" s="17" t="s">
        <v>16</v>
      </c>
      <c r="B41" s="18">
        <v>35</v>
      </c>
      <c r="C41" s="24" t="s">
        <v>193</v>
      </c>
      <c r="D41" s="26" t="s">
        <v>194</v>
      </c>
      <c r="E41" s="21" t="s">
        <v>195</v>
      </c>
      <c r="F41" s="40" t="s">
        <v>196</v>
      </c>
      <c r="G41" s="23">
        <v>44972</v>
      </c>
      <c r="H41" s="24" t="s">
        <v>197</v>
      </c>
      <c r="I41" s="25">
        <v>14750</v>
      </c>
      <c r="J41" s="42" t="s">
        <v>190</v>
      </c>
      <c r="K41" s="26" t="s">
        <v>191</v>
      </c>
      <c r="L41" s="42" t="s">
        <v>190</v>
      </c>
      <c r="M41" s="24" t="s">
        <v>198</v>
      </c>
    </row>
    <row r="42" spans="1:13" ht="105">
      <c r="A42" s="17" t="s">
        <v>16</v>
      </c>
      <c r="B42" s="18">
        <v>36</v>
      </c>
      <c r="C42" s="24" t="s">
        <v>142</v>
      </c>
      <c r="D42" s="26" t="s">
        <v>143</v>
      </c>
      <c r="E42" s="21" t="s">
        <v>199</v>
      </c>
      <c r="F42" s="40" t="s">
        <v>200</v>
      </c>
      <c r="G42" s="23">
        <v>44972</v>
      </c>
      <c r="H42" s="24" t="s">
        <v>201</v>
      </c>
      <c r="I42" s="30">
        <v>530</v>
      </c>
      <c r="J42" s="42" t="s">
        <v>190</v>
      </c>
      <c r="K42" s="26" t="s">
        <v>191</v>
      </c>
      <c r="L42" s="42" t="s">
        <v>190</v>
      </c>
      <c r="M42" s="24" t="s">
        <v>202</v>
      </c>
    </row>
    <row r="43" spans="1:13" ht="105">
      <c r="A43" s="17" t="s">
        <v>16</v>
      </c>
      <c r="B43" s="18">
        <v>37</v>
      </c>
      <c r="C43" s="24" t="s">
        <v>203</v>
      </c>
      <c r="D43" s="26" t="s">
        <v>204</v>
      </c>
      <c r="E43" s="21" t="s">
        <v>205</v>
      </c>
      <c r="F43" s="40" t="s">
        <v>206</v>
      </c>
      <c r="G43" s="23">
        <v>44972</v>
      </c>
      <c r="H43" s="24" t="s">
        <v>207</v>
      </c>
      <c r="I43" s="25">
        <v>3039.5</v>
      </c>
      <c r="J43" s="42" t="s">
        <v>190</v>
      </c>
      <c r="K43" s="26" t="s">
        <v>191</v>
      </c>
      <c r="L43" s="42" t="s">
        <v>190</v>
      </c>
      <c r="M43" s="24" t="s">
        <v>208</v>
      </c>
    </row>
    <row r="44" spans="1:13" ht="120">
      <c r="A44" s="17" t="s">
        <v>16</v>
      </c>
      <c r="B44" s="18">
        <v>38</v>
      </c>
      <c r="C44" s="24" t="s">
        <v>209</v>
      </c>
      <c r="D44" s="26" t="s">
        <v>210</v>
      </c>
      <c r="E44" s="35" t="s">
        <v>211</v>
      </c>
      <c r="F44" s="40" t="s">
        <v>212</v>
      </c>
      <c r="G44" s="23">
        <v>44972</v>
      </c>
      <c r="H44" s="24" t="s">
        <v>213</v>
      </c>
      <c r="I44" s="25">
        <v>289333.5</v>
      </c>
      <c r="J44" s="42" t="s">
        <v>190</v>
      </c>
      <c r="K44" s="26" t="s">
        <v>191</v>
      </c>
      <c r="L44" s="42" t="s">
        <v>190</v>
      </c>
      <c r="M44" s="24" t="s">
        <v>214</v>
      </c>
    </row>
    <row r="45" spans="1:13" ht="105">
      <c r="A45" s="17" t="s">
        <v>16</v>
      </c>
      <c r="B45" s="18">
        <v>39</v>
      </c>
      <c r="C45" s="24" t="s">
        <v>215</v>
      </c>
      <c r="D45" s="26" t="s">
        <v>216</v>
      </c>
      <c r="E45" s="21" t="s">
        <v>217</v>
      </c>
      <c r="F45" s="40" t="s">
        <v>218</v>
      </c>
      <c r="G45" s="23">
        <v>44973</v>
      </c>
      <c r="H45" s="24" t="s">
        <v>219</v>
      </c>
      <c r="I45" s="25">
        <v>1582.57</v>
      </c>
      <c r="J45" s="42" t="s">
        <v>190</v>
      </c>
      <c r="K45" s="26" t="s">
        <v>191</v>
      </c>
      <c r="L45" s="42" t="s">
        <v>190</v>
      </c>
      <c r="M45" s="24" t="s">
        <v>220</v>
      </c>
    </row>
    <row r="46" spans="1:13" ht="105">
      <c r="A46" s="17" t="s">
        <v>16</v>
      </c>
      <c r="B46" s="18">
        <v>40</v>
      </c>
      <c r="C46" s="24" t="s">
        <v>142</v>
      </c>
      <c r="D46" s="26" t="s">
        <v>143</v>
      </c>
      <c r="E46" s="21" t="s">
        <v>221</v>
      </c>
      <c r="F46" s="40" t="s">
        <v>222</v>
      </c>
      <c r="G46" s="23">
        <v>44974</v>
      </c>
      <c r="H46" s="24" t="s">
        <v>223</v>
      </c>
      <c r="I46" s="25">
        <v>4994</v>
      </c>
      <c r="J46" s="23">
        <v>44981</v>
      </c>
      <c r="K46" s="26" t="s">
        <v>22</v>
      </c>
      <c r="L46" s="25">
        <v>4994</v>
      </c>
      <c r="M46" s="24" t="s">
        <v>224</v>
      </c>
    </row>
    <row r="47" spans="1:13" ht="135">
      <c r="A47" s="17" t="s">
        <v>16</v>
      </c>
      <c r="B47" s="18">
        <v>41</v>
      </c>
      <c r="C47" s="24" t="s">
        <v>153</v>
      </c>
      <c r="D47" s="26" t="s">
        <v>154</v>
      </c>
      <c r="E47" s="21" t="s">
        <v>225</v>
      </c>
      <c r="F47" s="40" t="s">
        <v>226</v>
      </c>
      <c r="G47" s="23">
        <v>44974</v>
      </c>
      <c r="H47" s="24" t="s">
        <v>227</v>
      </c>
      <c r="I47" s="25">
        <v>240.91</v>
      </c>
      <c r="J47" s="23">
        <v>44981</v>
      </c>
      <c r="K47" s="26" t="s">
        <v>22</v>
      </c>
      <c r="L47" s="25">
        <v>240.91</v>
      </c>
      <c r="M47" s="24" t="s">
        <v>228</v>
      </c>
    </row>
    <row r="48" spans="1:13" ht="135">
      <c r="A48" s="17" t="s">
        <v>16</v>
      </c>
      <c r="B48" s="18">
        <v>42</v>
      </c>
      <c r="C48" s="24" t="s">
        <v>142</v>
      </c>
      <c r="D48" s="26" t="s">
        <v>143</v>
      </c>
      <c r="E48" s="21" t="s">
        <v>229</v>
      </c>
      <c r="F48" s="40" t="s">
        <v>230</v>
      </c>
      <c r="G48" s="23">
        <v>44974</v>
      </c>
      <c r="H48" s="24" t="s">
        <v>231</v>
      </c>
      <c r="I48" s="25">
        <v>58.65</v>
      </c>
      <c r="J48" s="23">
        <v>44981</v>
      </c>
      <c r="K48" s="26" t="s">
        <v>22</v>
      </c>
      <c r="L48" s="25">
        <v>58.65</v>
      </c>
      <c r="M48" s="24" t="s">
        <v>232</v>
      </c>
    </row>
    <row r="49" spans="1:13" ht="165">
      <c r="A49" s="17" t="s">
        <v>16</v>
      </c>
      <c r="B49" s="18">
        <v>43</v>
      </c>
      <c r="C49" s="24" t="s">
        <v>233</v>
      </c>
      <c r="D49" s="26" t="s">
        <v>234</v>
      </c>
      <c r="E49" s="35" t="s">
        <v>235</v>
      </c>
      <c r="F49" s="40" t="s">
        <v>236</v>
      </c>
      <c r="G49" s="23">
        <v>44974</v>
      </c>
      <c r="H49" s="24" t="s">
        <v>237</v>
      </c>
      <c r="I49" s="25">
        <v>75950</v>
      </c>
      <c r="J49" s="23">
        <v>44981</v>
      </c>
      <c r="K49" s="26" t="s">
        <v>22</v>
      </c>
      <c r="L49" s="25">
        <v>75950</v>
      </c>
      <c r="M49" s="24" t="s">
        <v>238</v>
      </c>
    </row>
    <row r="50" spans="1:13" ht="150">
      <c r="A50" s="17" t="s">
        <v>16</v>
      </c>
      <c r="B50" s="18">
        <v>44</v>
      </c>
      <c r="C50" s="24" t="s">
        <v>233</v>
      </c>
      <c r="D50" s="26" t="s">
        <v>234</v>
      </c>
      <c r="E50" s="35" t="s">
        <v>239</v>
      </c>
      <c r="F50" s="40" t="s">
        <v>240</v>
      </c>
      <c r="G50" s="23">
        <v>44974</v>
      </c>
      <c r="H50" s="24" t="s">
        <v>241</v>
      </c>
      <c r="I50" s="30">
        <v>2450</v>
      </c>
      <c r="J50" s="42" t="s">
        <v>190</v>
      </c>
      <c r="K50" s="26" t="s">
        <v>242</v>
      </c>
      <c r="L50" s="42" t="s">
        <v>190</v>
      </c>
      <c r="M50" s="24" t="s">
        <v>238</v>
      </c>
    </row>
    <row r="51" spans="1:13" ht="120">
      <c r="A51" s="17" t="s">
        <v>16</v>
      </c>
      <c r="B51" s="18">
        <v>45</v>
      </c>
      <c r="C51" s="24" t="s">
        <v>243</v>
      </c>
      <c r="D51" s="26" t="s">
        <v>244</v>
      </c>
      <c r="E51" s="21" t="s">
        <v>245</v>
      </c>
      <c r="F51" s="40" t="s">
        <v>246</v>
      </c>
      <c r="G51" s="23">
        <v>44980</v>
      </c>
      <c r="H51" s="24" t="s">
        <v>247</v>
      </c>
      <c r="I51" s="25">
        <v>4467</v>
      </c>
      <c r="J51" s="23">
        <v>44981</v>
      </c>
      <c r="K51" s="26" t="s">
        <v>22</v>
      </c>
      <c r="L51" s="25">
        <v>4467</v>
      </c>
      <c r="M51" s="24" t="s">
        <v>248</v>
      </c>
    </row>
    <row r="52" spans="1:13" ht="105">
      <c r="A52" s="17" t="s">
        <v>16</v>
      </c>
      <c r="B52" s="18">
        <v>46</v>
      </c>
      <c r="C52" s="24" t="s">
        <v>243</v>
      </c>
      <c r="D52" s="26" t="s">
        <v>244</v>
      </c>
      <c r="E52" s="21" t="s">
        <v>249</v>
      </c>
      <c r="F52" s="40" t="s">
        <v>250</v>
      </c>
      <c r="G52" s="23">
        <v>44980</v>
      </c>
      <c r="H52" s="24" t="s">
        <v>251</v>
      </c>
      <c r="I52" s="25">
        <v>1489</v>
      </c>
      <c r="J52" s="23">
        <v>44981</v>
      </c>
      <c r="K52" s="26" t="s">
        <v>22</v>
      </c>
      <c r="L52" s="25">
        <v>1489</v>
      </c>
      <c r="M52" s="24" t="s">
        <v>252</v>
      </c>
    </row>
    <row r="53" spans="1:13" ht="105">
      <c r="A53" s="17" t="s">
        <v>16</v>
      </c>
      <c r="B53" s="18">
        <v>47</v>
      </c>
      <c r="C53" s="24" t="s">
        <v>243</v>
      </c>
      <c r="D53" s="26" t="s">
        <v>244</v>
      </c>
      <c r="E53" s="21" t="s">
        <v>253</v>
      </c>
      <c r="F53" s="40" t="s">
        <v>254</v>
      </c>
      <c r="G53" s="23">
        <v>44980</v>
      </c>
      <c r="H53" s="24" t="s">
        <v>255</v>
      </c>
      <c r="I53" s="25">
        <v>11912</v>
      </c>
      <c r="J53" s="23">
        <v>44981</v>
      </c>
      <c r="K53" s="26" t="s">
        <v>22</v>
      </c>
      <c r="L53" s="25">
        <v>11912</v>
      </c>
      <c r="M53" s="24" t="s">
        <v>256</v>
      </c>
    </row>
    <row r="54" spans="1:13" ht="120">
      <c r="A54" s="17" t="s">
        <v>16</v>
      </c>
      <c r="B54" s="18">
        <v>48</v>
      </c>
      <c r="C54" s="24" t="s">
        <v>36</v>
      </c>
      <c r="D54" s="26" t="s">
        <v>37</v>
      </c>
      <c r="E54" s="21" t="s">
        <v>257</v>
      </c>
      <c r="F54" s="40" t="s">
        <v>258</v>
      </c>
      <c r="G54" s="23">
        <v>44980</v>
      </c>
      <c r="H54" s="24" t="s">
        <v>259</v>
      </c>
      <c r="I54" s="30">
        <v>4316.8500000000004</v>
      </c>
      <c r="J54" s="23">
        <v>44981</v>
      </c>
      <c r="K54" s="26" t="s">
        <v>22</v>
      </c>
      <c r="L54" s="30">
        <v>4316.8500000000004</v>
      </c>
      <c r="M54" s="24" t="s">
        <v>260</v>
      </c>
    </row>
    <row r="55" spans="1:13" ht="105">
      <c r="A55" s="17" t="s">
        <v>16</v>
      </c>
      <c r="B55" s="18">
        <v>49</v>
      </c>
      <c r="C55" s="24" t="s">
        <v>36</v>
      </c>
      <c r="D55" s="26" t="s">
        <v>37</v>
      </c>
      <c r="E55" s="21" t="s">
        <v>261</v>
      </c>
      <c r="F55" s="40" t="s">
        <v>262</v>
      </c>
      <c r="G55" s="23">
        <v>44981</v>
      </c>
      <c r="H55" s="24" t="s">
        <v>263</v>
      </c>
      <c r="I55" s="25">
        <v>2099.85</v>
      </c>
      <c r="J55" s="23">
        <v>44981</v>
      </c>
      <c r="K55" s="26" t="s">
        <v>22</v>
      </c>
      <c r="L55" s="25">
        <v>2099.85</v>
      </c>
      <c r="M55" s="24" t="s">
        <v>264</v>
      </c>
    </row>
    <row r="56" spans="1:13" ht="90">
      <c r="A56" s="17" t="s">
        <v>16</v>
      </c>
      <c r="B56" s="18">
        <v>50</v>
      </c>
      <c r="C56" s="24" t="s">
        <v>243</v>
      </c>
      <c r="D56" s="26" t="s">
        <v>244</v>
      </c>
      <c r="E56" s="21" t="s">
        <v>265</v>
      </c>
      <c r="F56" s="40" t="s">
        <v>266</v>
      </c>
      <c r="G56" s="23">
        <v>44981</v>
      </c>
      <c r="H56" s="24" t="s">
        <v>267</v>
      </c>
      <c r="I56" s="25">
        <v>1489</v>
      </c>
      <c r="J56" s="23">
        <v>44981</v>
      </c>
      <c r="K56" s="26" t="s">
        <v>22</v>
      </c>
      <c r="L56" s="25">
        <v>1489</v>
      </c>
      <c r="M56" s="24" t="s">
        <v>268</v>
      </c>
    </row>
    <row r="57" spans="1:13" ht="135">
      <c r="A57" s="17" t="s">
        <v>16</v>
      </c>
      <c r="B57" s="18">
        <v>51</v>
      </c>
      <c r="C57" s="24" t="s">
        <v>269</v>
      </c>
      <c r="D57" s="26" t="s">
        <v>270</v>
      </c>
      <c r="E57" s="21" t="s">
        <v>271</v>
      </c>
      <c r="F57" s="40" t="s">
        <v>272</v>
      </c>
      <c r="G57" s="23">
        <v>44981</v>
      </c>
      <c r="H57" s="24" t="s">
        <v>273</v>
      </c>
      <c r="I57" s="25">
        <v>19218</v>
      </c>
      <c r="J57" s="23">
        <v>44981</v>
      </c>
      <c r="K57" s="26" t="s">
        <v>22</v>
      </c>
      <c r="L57" s="25">
        <v>19218</v>
      </c>
      <c r="M57" s="24" t="s">
        <v>274</v>
      </c>
    </row>
    <row r="58" spans="1:13" ht="15" customHeight="1">
      <c r="A58" s="43" t="s">
        <v>275</v>
      </c>
      <c r="B58" s="43"/>
      <c r="C58" s="43"/>
      <c r="D58" s="3"/>
      <c r="G58" s="44"/>
      <c r="H58" s="44"/>
      <c r="I58" s="44"/>
      <c r="J58" s="1"/>
      <c r="K58" s="3"/>
      <c r="M58" s="45"/>
    </row>
    <row r="59" spans="1:13" ht="15" customHeight="1">
      <c r="A59" s="46" t="s">
        <v>276</v>
      </c>
      <c r="B59" s="47"/>
      <c r="C59" s="3"/>
      <c r="D59" s="1"/>
      <c r="G59" s="3"/>
      <c r="H59" s="3"/>
      <c r="I59" s="3"/>
      <c r="J59" s="1"/>
    </row>
    <row r="60" spans="1:13" ht="15" customHeight="1">
      <c r="A60" s="48" t="s">
        <v>277</v>
      </c>
      <c r="B60" s="48"/>
      <c r="C60" s="48"/>
      <c r="D60" s="48"/>
    </row>
    <row r="61" spans="1:13" ht="15" customHeight="1">
      <c r="A61" s="48" t="s">
        <v>278</v>
      </c>
      <c r="B61" s="48"/>
      <c r="C61" s="48"/>
      <c r="D61" s="48"/>
    </row>
    <row r="62" spans="1:13" ht="15" customHeight="1">
      <c r="A62" s="48" t="s">
        <v>279</v>
      </c>
      <c r="B62" s="48"/>
      <c r="C62" s="48"/>
      <c r="D62" s="1"/>
    </row>
  </sheetData>
  <mergeCells count="1">
    <mergeCell ref="A2:M2"/>
  </mergeCells>
  <hyperlinks>
    <hyperlink ref="F7" r:id="rId1" display="58/2022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 display="364154/2022"/>
    <hyperlink ref="E13" r:id="rId15"/>
    <hyperlink ref="E18" r:id="rId16"/>
    <hyperlink ref="F21" r:id="rId17"/>
    <hyperlink ref="F22" r:id="rId18"/>
    <hyperlink ref="F23" r:id="rId19"/>
    <hyperlink ref="F24" r:id="rId20"/>
    <hyperlink ref="F25" r:id="rId21"/>
    <hyperlink ref="F26" r:id="rId22"/>
    <hyperlink ref="F27" r:id="rId23"/>
    <hyperlink ref="F28" r:id="rId24"/>
    <hyperlink ref="F29" r:id="rId25"/>
    <hyperlink ref="F30" r:id="rId26"/>
    <hyperlink ref="F31" r:id="rId27"/>
    <hyperlink ref="F32" r:id="rId28"/>
    <hyperlink ref="F33" r:id="rId29"/>
    <hyperlink ref="F34" r:id="rId30"/>
    <hyperlink ref="F35" r:id="rId31"/>
    <hyperlink ref="F36" r:id="rId32"/>
    <hyperlink ref="F37" r:id="rId33"/>
    <hyperlink ref="F38" r:id="rId34"/>
    <hyperlink ref="F39" r:id="rId35"/>
    <hyperlink ref="F40" r:id="rId36"/>
    <hyperlink ref="F41" r:id="rId37"/>
    <hyperlink ref="F42" r:id="rId38"/>
    <hyperlink ref="F43" r:id="rId39"/>
    <hyperlink ref="F44" r:id="rId40"/>
    <hyperlink ref="F45" r:id="rId41"/>
    <hyperlink ref="F46" r:id="rId42"/>
    <hyperlink ref="F47" r:id="rId43"/>
    <hyperlink ref="F48" r:id="rId44"/>
    <hyperlink ref="F49" r:id="rId45"/>
    <hyperlink ref="F50" r:id="rId46"/>
    <hyperlink ref="F51" r:id="rId47"/>
    <hyperlink ref="F52" r:id="rId48"/>
    <hyperlink ref="F53" r:id="rId49"/>
    <hyperlink ref="F54" r:id="rId50"/>
    <hyperlink ref="F55" r:id="rId51"/>
    <hyperlink ref="F56" r:id="rId52"/>
    <hyperlink ref="F57" r:id="rId53"/>
    <hyperlink ref="E39" r:id="rId54"/>
    <hyperlink ref="E44" r:id="rId55"/>
    <hyperlink ref="E49" r:id="rId56"/>
    <hyperlink ref="E50" r:id="rId57"/>
  </hyperlinks>
  <pageMargins left="0.23622047244094491" right="0.23622047244094491" top="0.35433070866141736" bottom="0.74803149606299213" header="0.31496062992125984" footer="0.31496062992125984"/>
  <pageSetup scale="43" fitToHeight="0" orientation="portrait" r:id="rId58"/>
  <drawing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M26"/>
  <sheetViews>
    <sheetView view="pageBreakPreview" zoomScaleNormal="85" zoomScaleSheetLayoutView="100" workbookViewId="0">
      <selection activeCell="B7" sqref="B7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9" customWidth="1"/>
    <col min="6" max="6" width="18.7109375" style="3" customWidth="1"/>
    <col min="7" max="7" width="16.71093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FEVEREIRO/2023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" t="s">
        <v>1</v>
      </c>
      <c r="B3" s="5"/>
      <c r="C3" s="5"/>
      <c r="D3" s="5"/>
      <c r="E3" s="50"/>
      <c r="G3" s="3"/>
      <c r="H3" s="3"/>
      <c r="I3" s="3"/>
      <c r="J3" s="1"/>
    </row>
    <row r="5" spans="1:13" ht="18">
      <c r="A5" s="51" t="s">
        <v>280</v>
      </c>
      <c r="B5" s="51"/>
      <c r="C5" s="51"/>
      <c r="D5" s="51"/>
      <c r="E5" s="52"/>
      <c r="F5" s="53"/>
      <c r="G5" s="51"/>
      <c r="H5" s="51"/>
      <c r="I5" s="51"/>
      <c r="J5" s="51"/>
      <c r="K5" s="51"/>
      <c r="L5" s="51"/>
    </row>
    <row r="6" spans="1:13" ht="31.5">
      <c r="A6" s="13" t="s">
        <v>3</v>
      </c>
      <c r="B6" s="13" t="s">
        <v>4</v>
      </c>
      <c r="C6" s="14" t="s">
        <v>5</v>
      </c>
      <c r="D6" s="14" t="s">
        <v>6</v>
      </c>
      <c r="E6" s="13" t="s">
        <v>7</v>
      </c>
      <c r="F6" s="14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ht="135">
      <c r="A7" s="17" t="s">
        <v>16</v>
      </c>
      <c r="B7" s="18">
        <v>1</v>
      </c>
      <c r="C7" s="19" t="s">
        <v>281</v>
      </c>
      <c r="D7" s="20" t="s">
        <v>282</v>
      </c>
      <c r="E7" s="35" t="s">
        <v>283</v>
      </c>
      <c r="F7" s="22" t="s">
        <v>284</v>
      </c>
      <c r="G7" s="23">
        <v>44958</v>
      </c>
      <c r="H7" s="24" t="s">
        <v>285</v>
      </c>
      <c r="I7" s="25">
        <v>9251.77</v>
      </c>
      <c r="J7" s="23">
        <v>44959</v>
      </c>
      <c r="K7" s="54" t="s">
        <v>22</v>
      </c>
      <c r="L7" s="25">
        <v>9251.77</v>
      </c>
      <c r="M7" s="24" t="s">
        <v>286</v>
      </c>
    </row>
    <row r="8" spans="1:13" ht="105">
      <c r="A8" s="17" t="s">
        <v>16</v>
      </c>
      <c r="B8" s="18">
        <v>2</v>
      </c>
      <c r="C8" s="19" t="s">
        <v>287</v>
      </c>
      <c r="D8" s="20" t="s">
        <v>288</v>
      </c>
      <c r="E8" s="35" t="s">
        <v>289</v>
      </c>
      <c r="F8" s="22" t="s">
        <v>290</v>
      </c>
      <c r="G8" s="23">
        <v>44958</v>
      </c>
      <c r="H8" s="24" t="s">
        <v>291</v>
      </c>
      <c r="I8" s="25">
        <v>5500</v>
      </c>
      <c r="J8" s="23">
        <v>44959</v>
      </c>
      <c r="K8" s="54" t="s">
        <v>22</v>
      </c>
      <c r="L8" s="25">
        <f>643.14+4856.86</f>
        <v>5500</v>
      </c>
      <c r="M8" s="24" t="s">
        <v>292</v>
      </c>
    </row>
    <row r="9" spans="1:13" ht="135">
      <c r="A9" s="17" t="s">
        <v>16</v>
      </c>
      <c r="B9" s="18">
        <v>3</v>
      </c>
      <c r="C9" s="19" t="s">
        <v>293</v>
      </c>
      <c r="D9" s="20" t="s">
        <v>294</v>
      </c>
      <c r="E9" s="35" t="s">
        <v>295</v>
      </c>
      <c r="F9" s="22" t="s">
        <v>290</v>
      </c>
      <c r="G9" s="23">
        <v>44959</v>
      </c>
      <c r="H9" s="24" t="s">
        <v>296</v>
      </c>
      <c r="I9" s="30">
        <v>2825</v>
      </c>
      <c r="J9" s="23">
        <v>44959</v>
      </c>
      <c r="K9" s="54" t="s">
        <v>22</v>
      </c>
      <c r="L9" s="25">
        <f>69.07+2755.93</f>
        <v>2825</v>
      </c>
      <c r="M9" s="24" t="s">
        <v>297</v>
      </c>
    </row>
    <row r="10" spans="1:13" ht="135">
      <c r="A10" s="17" t="s">
        <v>16</v>
      </c>
      <c r="B10" s="18">
        <v>4</v>
      </c>
      <c r="C10" s="19" t="s">
        <v>298</v>
      </c>
      <c r="D10" s="20" t="s">
        <v>299</v>
      </c>
      <c r="E10" s="35" t="s">
        <v>300</v>
      </c>
      <c r="F10" s="22" t="s">
        <v>290</v>
      </c>
      <c r="G10" s="23">
        <v>44959</v>
      </c>
      <c r="H10" s="24" t="s">
        <v>301</v>
      </c>
      <c r="I10" s="25">
        <v>24545.87</v>
      </c>
      <c r="J10" s="23">
        <v>44959</v>
      </c>
      <c r="K10" s="54" t="s">
        <v>22</v>
      </c>
      <c r="L10" s="25">
        <f>5880.75+18665.12</f>
        <v>24545.87</v>
      </c>
      <c r="M10" s="24" t="s">
        <v>302</v>
      </c>
    </row>
    <row r="11" spans="1:13" ht="90">
      <c r="A11" s="17" t="s">
        <v>16</v>
      </c>
      <c r="B11" s="18">
        <v>5</v>
      </c>
      <c r="C11" s="19" t="s">
        <v>303</v>
      </c>
      <c r="D11" s="20" t="s">
        <v>304</v>
      </c>
      <c r="E11" s="35" t="s">
        <v>305</v>
      </c>
      <c r="F11" s="22" t="s">
        <v>290</v>
      </c>
      <c r="G11" s="23">
        <v>44964</v>
      </c>
      <c r="H11" s="24" t="s">
        <v>306</v>
      </c>
      <c r="I11" s="25">
        <v>7000</v>
      </c>
      <c r="J11" s="23">
        <v>44965</v>
      </c>
      <c r="K11" s="54" t="s">
        <v>22</v>
      </c>
      <c r="L11" s="25">
        <f>1055.64+5944.36</f>
        <v>7000</v>
      </c>
      <c r="M11" s="24" t="s">
        <v>307</v>
      </c>
    </row>
    <row r="12" spans="1:13" ht="120">
      <c r="A12" s="17" t="s">
        <v>16</v>
      </c>
      <c r="B12" s="18">
        <v>6</v>
      </c>
      <c r="C12" s="19" t="s">
        <v>298</v>
      </c>
      <c r="D12" s="20" t="s">
        <v>299</v>
      </c>
      <c r="E12" s="35" t="s">
        <v>308</v>
      </c>
      <c r="F12" s="22" t="s">
        <v>309</v>
      </c>
      <c r="G12" s="23">
        <v>44964</v>
      </c>
      <c r="H12" s="24" t="s">
        <v>310</v>
      </c>
      <c r="I12" s="25">
        <v>24545.87</v>
      </c>
      <c r="J12" s="23">
        <v>44965</v>
      </c>
      <c r="K12" s="54" t="s">
        <v>22</v>
      </c>
      <c r="L12" s="25">
        <f>5880.75+18665.12</f>
        <v>24545.87</v>
      </c>
      <c r="M12" s="24" t="s">
        <v>311</v>
      </c>
    </row>
    <row r="13" spans="1:13" ht="120">
      <c r="A13" s="17" t="s">
        <v>16</v>
      </c>
      <c r="B13" s="18">
        <v>7</v>
      </c>
      <c r="C13" s="24" t="s">
        <v>312</v>
      </c>
      <c r="D13" s="26" t="s">
        <v>313</v>
      </c>
      <c r="E13" s="55" t="s">
        <v>314</v>
      </c>
      <c r="F13" s="22" t="s">
        <v>290</v>
      </c>
      <c r="G13" s="23">
        <v>44967</v>
      </c>
      <c r="H13" s="24" t="s">
        <v>315</v>
      </c>
      <c r="I13" s="25">
        <v>92030.02</v>
      </c>
      <c r="J13" s="23">
        <v>44971</v>
      </c>
      <c r="K13" s="18" t="s">
        <v>22</v>
      </c>
      <c r="L13" s="25">
        <v>92030.02</v>
      </c>
      <c r="M13" s="24" t="s">
        <v>316</v>
      </c>
    </row>
    <row r="14" spans="1:13" ht="150">
      <c r="A14" s="17" t="s">
        <v>16</v>
      </c>
      <c r="B14" s="18">
        <v>8</v>
      </c>
      <c r="C14" s="24" t="s">
        <v>312</v>
      </c>
      <c r="D14" s="26" t="s">
        <v>313</v>
      </c>
      <c r="E14" s="35" t="s">
        <v>317</v>
      </c>
      <c r="F14" s="22" t="s">
        <v>318</v>
      </c>
      <c r="G14" s="23">
        <v>44967</v>
      </c>
      <c r="H14" s="24" t="s">
        <v>319</v>
      </c>
      <c r="I14" s="25">
        <v>21840.06</v>
      </c>
      <c r="J14" s="23">
        <v>44971</v>
      </c>
      <c r="K14" s="54" t="s">
        <v>22</v>
      </c>
      <c r="L14" s="25">
        <v>21840.06</v>
      </c>
      <c r="M14" s="24" t="s">
        <v>320</v>
      </c>
    </row>
    <row r="15" spans="1:13" ht="120">
      <c r="A15" s="17" t="s">
        <v>16</v>
      </c>
      <c r="B15" s="18">
        <v>9</v>
      </c>
      <c r="C15" s="19" t="s">
        <v>281</v>
      </c>
      <c r="D15" s="20" t="s">
        <v>282</v>
      </c>
      <c r="E15" s="35" t="s">
        <v>321</v>
      </c>
      <c r="F15" s="22" t="s">
        <v>322</v>
      </c>
      <c r="G15" s="23">
        <v>44970</v>
      </c>
      <c r="H15" s="24" t="s">
        <v>323</v>
      </c>
      <c r="I15" s="25">
        <v>21311.4</v>
      </c>
      <c r="J15" s="23">
        <v>44971</v>
      </c>
      <c r="K15" s="54" t="s">
        <v>22</v>
      </c>
      <c r="L15" s="25">
        <v>21311.4</v>
      </c>
      <c r="M15" s="24" t="s">
        <v>324</v>
      </c>
    </row>
    <row r="16" spans="1:13" ht="105">
      <c r="A16" s="17" t="s">
        <v>16</v>
      </c>
      <c r="B16" s="18">
        <v>10</v>
      </c>
      <c r="C16" s="19" t="s">
        <v>293</v>
      </c>
      <c r="D16" s="20" t="s">
        <v>294</v>
      </c>
      <c r="E16" s="35" t="s">
        <v>325</v>
      </c>
      <c r="F16" s="22" t="s">
        <v>326</v>
      </c>
      <c r="G16" s="23">
        <v>44970</v>
      </c>
      <c r="H16" s="24" t="s">
        <v>327</v>
      </c>
      <c r="I16" s="25">
        <v>2825</v>
      </c>
      <c r="J16" s="23">
        <v>44971</v>
      </c>
      <c r="K16" s="54" t="s">
        <v>22</v>
      </c>
      <c r="L16" s="25">
        <v>2825</v>
      </c>
      <c r="M16" s="24" t="s">
        <v>328</v>
      </c>
    </row>
    <row r="17" spans="1:13" ht="105">
      <c r="A17" s="17" t="s">
        <v>16</v>
      </c>
      <c r="B17" s="18">
        <v>11</v>
      </c>
      <c r="C17" s="19" t="s">
        <v>329</v>
      </c>
      <c r="D17" s="20" t="s">
        <v>304</v>
      </c>
      <c r="E17" s="35" t="s">
        <v>330</v>
      </c>
      <c r="F17" s="22" t="s">
        <v>326</v>
      </c>
      <c r="G17" s="23">
        <v>44970</v>
      </c>
      <c r="H17" s="24" t="s">
        <v>331</v>
      </c>
      <c r="I17" s="25">
        <v>7910</v>
      </c>
      <c r="J17" s="23">
        <v>44971</v>
      </c>
      <c r="K17" s="54" t="s">
        <v>22</v>
      </c>
      <c r="L17" s="25">
        <f>1305.15+6604.85</f>
        <v>7910</v>
      </c>
      <c r="M17" s="24" t="s">
        <v>332</v>
      </c>
    </row>
    <row r="18" spans="1:13" ht="105">
      <c r="A18" s="17" t="s">
        <v>16</v>
      </c>
      <c r="B18" s="18">
        <v>12</v>
      </c>
      <c r="C18" s="19" t="s">
        <v>287</v>
      </c>
      <c r="D18" s="20" t="s">
        <v>288</v>
      </c>
      <c r="E18" s="35" t="s">
        <v>333</v>
      </c>
      <c r="F18" s="22" t="s">
        <v>326</v>
      </c>
      <c r="G18" s="23">
        <v>44972</v>
      </c>
      <c r="H18" s="24" t="s">
        <v>334</v>
      </c>
      <c r="I18" s="25">
        <v>5500</v>
      </c>
      <c r="J18" s="42" t="s">
        <v>190</v>
      </c>
      <c r="K18" s="26" t="s">
        <v>191</v>
      </c>
      <c r="L18" s="42" t="s">
        <v>190</v>
      </c>
      <c r="M18" s="24" t="s">
        <v>335</v>
      </c>
    </row>
    <row r="19" spans="1:13" ht="150">
      <c r="A19" s="17" t="s">
        <v>16</v>
      </c>
      <c r="B19" s="18">
        <v>13</v>
      </c>
      <c r="C19" s="19" t="s">
        <v>336</v>
      </c>
      <c r="D19" s="20" t="s">
        <v>337</v>
      </c>
      <c r="E19" s="35" t="s">
        <v>338</v>
      </c>
      <c r="F19" s="22" t="s">
        <v>339</v>
      </c>
      <c r="G19" s="23">
        <v>44985</v>
      </c>
      <c r="H19" s="24" t="s">
        <v>340</v>
      </c>
      <c r="I19" s="25">
        <v>103110.5</v>
      </c>
      <c r="J19" s="42" t="s">
        <v>190</v>
      </c>
      <c r="K19" s="56" t="s">
        <v>22</v>
      </c>
      <c r="L19" s="42" t="s">
        <v>190</v>
      </c>
      <c r="M19" s="24" t="s">
        <v>341</v>
      </c>
    </row>
    <row r="20" spans="1:13" ht="150">
      <c r="A20" s="17" t="s">
        <v>16</v>
      </c>
      <c r="B20" s="18">
        <v>14</v>
      </c>
      <c r="C20" s="19" t="s">
        <v>336</v>
      </c>
      <c r="D20" s="20" t="s">
        <v>337</v>
      </c>
      <c r="E20" s="35" t="s">
        <v>342</v>
      </c>
      <c r="F20" s="22" t="s">
        <v>343</v>
      </c>
      <c r="G20" s="23">
        <v>44985</v>
      </c>
      <c r="H20" s="24" t="s">
        <v>344</v>
      </c>
      <c r="I20" s="25">
        <v>103110.5</v>
      </c>
      <c r="J20" s="42" t="s">
        <v>190</v>
      </c>
      <c r="K20" s="56" t="s">
        <v>22</v>
      </c>
      <c r="L20" s="42" t="s">
        <v>190</v>
      </c>
      <c r="M20" s="24" t="s">
        <v>345</v>
      </c>
    </row>
    <row r="21" spans="1:13" ht="135">
      <c r="A21" s="17" t="s">
        <v>16</v>
      </c>
      <c r="B21" s="18">
        <v>15</v>
      </c>
      <c r="C21" s="19" t="s">
        <v>312</v>
      </c>
      <c r="D21" s="20" t="s">
        <v>313</v>
      </c>
      <c r="E21" s="35" t="s">
        <v>346</v>
      </c>
      <c r="F21" s="22" t="s">
        <v>326</v>
      </c>
      <c r="G21" s="23">
        <v>44985</v>
      </c>
      <c r="H21" s="24" t="s">
        <v>347</v>
      </c>
      <c r="I21" s="25">
        <v>92030.02</v>
      </c>
      <c r="J21" s="42" t="s">
        <v>190</v>
      </c>
      <c r="K21" s="56" t="s">
        <v>22</v>
      </c>
      <c r="L21" s="42" t="s">
        <v>190</v>
      </c>
      <c r="M21" s="24" t="s">
        <v>348</v>
      </c>
    </row>
    <row r="22" spans="1:13">
      <c r="A22" s="43" t="s">
        <v>275</v>
      </c>
      <c r="B22" s="43"/>
      <c r="C22" s="43"/>
      <c r="D22" s="3"/>
    </row>
    <row r="23" spans="1:13">
      <c r="A23" s="46" t="str">
        <f>[1]Bens!A59</f>
        <v>Data da última atualização: 01/03/2023</v>
      </c>
      <c r="B23" s="47"/>
      <c r="C23" s="3"/>
      <c r="D23" s="1"/>
    </row>
    <row r="24" spans="1:13">
      <c r="A24" s="48" t="s">
        <v>277</v>
      </c>
      <c r="B24" s="48"/>
      <c r="C24" s="48"/>
      <c r="D24" s="48"/>
    </row>
    <row r="25" spans="1:13">
      <c r="A25" s="48" t="s">
        <v>278</v>
      </c>
      <c r="B25" s="48"/>
      <c r="C25" s="48"/>
      <c r="D25" s="48"/>
    </row>
    <row r="26" spans="1:13">
      <c r="A26" s="48" t="s">
        <v>279</v>
      </c>
      <c r="B26" s="48"/>
      <c r="C26" s="48"/>
      <c r="D26" s="1"/>
    </row>
  </sheetData>
  <mergeCells count="1">
    <mergeCell ref="A2:M2"/>
  </mergeCells>
  <conditionalFormatting sqref="C19:C20">
    <cfRule type="cellIs" dxfId="1" priority="1" operator="between">
      <formula>111111111</formula>
      <formula>99999999999</formula>
    </cfRule>
    <cfRule type="cellIs" dxfId="0" priority="2" operator="between">
      <formula>111111111111</formula>
      <formula>99999999999999</formula>
    </cfRule>
  </conditionalFormatting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21" r:id="rId13"/>
    <hyperlink ref="E7" r:id="rId14"/>
    <hyperlink ref="E15" r:id="rId15"/>
    <hyperlink ref="E8" r:id="rId16"/>
    <hyperlink ref="E9" r:id="rId17"/>
    <hyperlink ref="E10" r:id="rId18"/>
    <hyperlink ref="E12" r:id="rId19"/>
    <hyperlink ref="E16" r:id="rId20"/>
    <hyperlink ref="E18" r:id="rId21"/>
    <hyperlink ref="E11" r:id="rId22"/>
    <hyperlink ref="E17" r:id="rId23"/>
    <hyperlink ref="E21" r:id="rId24"/>
    <hyperlink ref="E13" r:id="rId25"/>
    <hyperlink ref="E14" r:id="rId26"/>
    <hyperlink ref="F19" r:id="rId27"/>
    <hyperlink ref="F20" r:id="rId28"/>
    <hyperlink ref="E19" r:id="rId29"/>
    <hyperlink ref="E20" r:id="rId30"/>
  </hyperlinks>
  <pageMargins left="0.23622047244094488" right="0.23622047244094488" top="0.3543307086614173" bottom="0.74803149606299213" header="0.31496062992125984" footer="0.31496062992125984"/>
  <pageSetup scale="43" fitToHeight="0" orientation="portrait" r:id="rId31"/>
  <drawing r:id="rId3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0"/>
  <sheetViews>
    <sheetView zoomScaleNormal="100" zoomScaleSheetLayoutView="80" workbookViewId="0">
      <selection activeCell="A6" sqref="A6:XFD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style="49" customWidth="1"/>
    <col min="6" max="6" width="18.7109375" style="2" customWidth="1"/>
    <col min="7" max="7" width="17.14062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4.42578125" customWidth="1"/>
    <col min="16" max="16" width="10.85546875" bestFit="1" customWidth="1"/>
    <col min="17" max="17" width="10.5703125" bestFit="1" customWidth="1"/>
  </cols>
  <sheetData>
    <row r="1" spans="1:13" ht="77.099999999999994" customHeight="1">
      <c r="C1" s="1"/>
      <c r="D1" s="1"/>
      <c r="G1" s="3"/>
      <c r="H1" s="3"/>
      <c r="I1" s="3"/>
      <c r="J1" s="1"/>
    </row>
    <row r="2" spans="1:13" ht="18">
      <c r="A2" s="4" t="str">
        <f>[1]Bens!A2</f>
        <v>FEVEREIRO/2023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0.25">
      <c r="A3" s="57" t="s">
        <v>1</v>
      </c>
      <c r="B3" s="57"/>
      <c r="C3" s="57"/>
      <c r="D3" s="57"/>
      <c r="E3" s="57"/>
      <c r="G3" s="3"/>
      <c r="H3" s="3"/>
      <c r="I3" s="3"/>
      <c r="J3" s="1"/>
    </row>
    <row r="5" spans="1:13" ht="18">
      <c r="A5" s="58" t="s">
        <v>349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3" ht="31.5">
      <c r="A6" s="13" t="s">
        <v>3</v>
      </c>
      <c r="B6" s="13" t="s">
        <v>4</v>
      </c>
      <c r="C6" s="14" t="s">
        <v>5</v>
      </c>
      <c r="D6" s="14" t="s">
        <v>6</v>
      </c>
      <c r="E6" s="13" t="s">
        <v>7</v>
      </c>
      <c r="F6" s="13" t="s">
        <v>8</v>
      </c>
      <c r="G6" s="13" t="s">
        <v>9</v>
      </c>
      <c r="H6" s="15" t="s">
        <v>10</v>
      </c>
      <c r="I6" s="15" t="s">
        <v>11</v>
      </c>
      <c r="J6" s="14" t="s">
        <v>12</v>
      </c>
      <c r="K6" s="14" t="s">
        <v>13</v>
      </c>
      <c r="L6" s="14" t="s">
        <v>14</v>
      </c>
      <c r="M6" s="14" t="s">
        <v>15</v>
      </c>
    </row>
    <row r="7" spans="1:13" s="59" customFormat="1" ht="120">
      <c r="A7" s="17" t="s">
        <v>16</v>
      </c>
      <c r="B7" s="18">
        <v>1</v>
      </c>
      <c r="C7" s="24" t="s">
        <v>350</v>
      </c>
      <c r="D7" s="26" t="s">
        <v>351</v>
      </c>
      <c r="E7" s="55" t="s">
        <v>352</v>
      </c>
      <c r="F7" s="39" t="s">
        <v>353</v>
      </c>
      <c r="G7" s="23">
        <v>44958</v>
      </c>
      <c r="H7" s="24" t="s">
        <v>354</v>
      </c>
      <c r="I7" s="25">
        <v>1946.32</v>
      </c>
      <c r="J7" s="23">
        <v>44958</v>
      </c>
      <c r="K7" s="18" t="s">
        <v>22</v>
      </c>
      <c r="L7" s="25">
        <v>1946.32</v>
      </c>
      <c r="M7" s="24" t="s">
        <v>355</v>
      </c>
    </row>
    <row r="8" spans="1:13" s="59" customFormat="1" ht="120">
      <c r="A8" s="17" t="s">
        <v>16</v>
      </c>
      <c r="B8" s="18">
        <v>2</v>
      </c>
      <c r="C8" s="24" t="s">
        <v>356</v>
      </c>
      <c r="D8" s="26" t="s">
        <v>357</v>
      </c>
      <c r="E8" s="55" t="s">
        <v>358</v>
      </c>
      <c r="F8" s="39" t="s">
        <v>359</v>
      </c>
      <c r="G8" s="23">
        <v>44958</v>
      </c>
      <c r="H8" s="24" t="s">
        <v>360</v>
      </c>
      <c r="I8" s="25">
        <v>193.48</v>
      </c>
      <c r="J8" s="23">
        <v>44958</v>
      </c>
      <c r="K8" s="18" t="s">
        <v>22</v>
      </c>
      <c r="L8" s="25">
        <v>193.48</v>
      </c>
      <c r="M8" s="24" t="s">
        <v>361</v>
      </c>
    </row>
    <row r="9" spans="1:13" s="59" customFormat="1" ht="150">
      <c r="A9" s="17" t="s">
        <v>16</v>
      </c>
      <c r="B9" s="18">
        <v>3</v>
      </c>
      <c r="C9" s="24" t="s">
        <v>356</v>
      </c>
      <c r="D9" s="26" t="s">
        <v>357</v>
      </c>
      <c r="E9" s="55" t="s">
        <v>362</v>
      </c>
      <c r="F9" s="39" t="s">
        <v>363</v>
      </c>
      <c r="G9" s="23">
        <v>44958</v>
      </c>
      <c r="H9" s="24" t="s">
        <v>364</v>
      </c>
      <c r="I9" s="25">
        <v>129.83000000000001</v>
      </c>
      <c r="J9" s="23">
        <v>44958</v>
      </c>
      <c r="K9" s="18" t="s">
        <v>22</v>
      </c>
      <c r="L9" s="25">
        <v>129.83000000000001</v>
      </c>
      <c r="M9" s="24" t="s">
        <v>361</v>
      </c>
    </row>
    <row r="10" spans="1:13" s="59" customFormat="1" ht="120">
      <c r="A10" s="17" t="s">
        <v>16</v>
      </c>
      <c r="B10" s="18">
        <v>4</v>
      </c>
      <c r="C10" s="24" t="s">
        <v>365</v>
      </c>
      <c r="D10" s="26" t="s">
        <v>366</v>
      </c>
      <c r="E10" s="55" t="s">
        <v>367</v>
      </c>
      <c r="F10" s="39" t="s">
        <v>368</v>
      </c>
      <c r="G10" s="23">
        <v>44958</v>
      </c>
      <c r="H10" s="24" t="s">
        <v>369</v>
      </c>
      <c r="I10" s="25">
        <v>105.06</v>
      </c>
      <c r="J10" s="23">
        <v>44958</v>
      </c>
      <c r="K10" s="18" t="s">
        <v>22</v>
      </c>
      <c r="L10" s="25">
        <v>105.06</v>
      </c>
      <c r="M10" s="24" t="s">
        <v>370</v>
      </c>
    </row>
    <row r="11" spans="1:13" s="59" customFormat="1" ht="135">
      <c r="A11" s="17" t="s">
        <v>16</v>
      </c>
      <c r="B11" s="18">
        <v>5</v>
      </c>
      <c r="C11" s="24" t="s">
        <v>365</v>
      </c>
      <c r="D11" s="26" t="s">
        <v>366</v>
      </c>
      <c r="E11" s="55" t="s">
        <v>371</v>
      </c>
      <c r="F11" s="39" t="s">
        <v>372</v>
      </c>
      <c r="G11" s="23">
        <v>44958</v>
      </c>
      <c r="H11" s="24" t="s">
        <v>373</v>
      </c>
      <c r="I11" s="25">
        <v>55.05</v>
      </c>
      <c r="J11" s="23">
        <v>44959</v>
      </c>
      <c r="K11" s="18" t="s">
        <v>22</v>
      </c>
      <c r="L11" s="25">
        <v>55.05</v>
      </c>
      <c r="M11" s="24" t="s">
        <v>374</v>
      </c>
    </row>
    <row r="12" spans="1:13" s="59" customFormat="1" ht="150">
      <c r="A12" s="17" t="s">
        <v>16</v>
      </c>
      <c r="B12" s="18">
        <v>6</v>
      </c>
      <c r="C12" s="24" t="s">
        <v>375</v>
      </c>
      <c r="D12" s="26" t="s">
        <v>376</v>
      </c>
      <c r="E12" s="55" t="s">
        <v>377</v>
      </c>
      <c r="F12" s="39" t="s">
        <v>378</v>
      </c>
      <c r="G12" s="23">
        <v>44958</v>
      </c>
      <c r="H12" s="24" t="s">
        <v>379</v>
      </c>
      <c r="I12" s="30">
        <v>5872.21</v>
      </c>
      <c r="J12" s="23">
        <v>44959</v>
      </c>
      <c r="K12" s="18" t="s">
        <v>22</v>
      </c>
      <c r="L12" s="25">
        <f>5578.6+293.61</f>
        <v>5872.21</v>
      </c>
      <c r="M12" s="24" t="s">
        <v>380</v>
      </c>
    </row>
    <row r="13" spans="1:13" s="59" customFormat="1" ht="135">
      <c r="A13" s="17" t="s">
        <v>16</v>
      </c>
      <c r="B13" s="18">
        <v>7</v>
      </c>
      <c r="C13" s="24" t="s">
        <v>381</v>
      </c>
      <c r="D13" s="26" t="s">
        <v>382</v>
      </c>
      <c r="E13" s="37" t="s">
        <v>383</v>
      </c>
      <c r="F13" s="39" t="s">
        <v>384</v>
      </c>
      <c r="G13" s="23">
        <v>44959</v>
      </c>
      <c r="H13" s="24" t="s">
        <v>385</v>
      </c>
      <c r="I13" s="25">
        <v>10000</v>
      </c>
      <c r="J13" s="23">
        <v>44959</v>
      </c>
      <c r="K13" s="18" t="s">
        <v>22</v>
      </c>
      <c r="L13" s="25">
        <v>10000</v>
      </c>
      <c r="M13" s="24" t="s">
        <v>386</v>
      </c>
    </row>
    <row r="14" spans="1:13" s="59" customFormat="1" ht="120">
      <c r="A14" s="17" t="s">
        <v>16</v>
      </c>
      <c r="B14" s="18">
        <v>8</v>
      </c>
      <c r="C14" s="24" t="s">
        <v>387</v>
      </c>
      <c r="D14" s="26" t="s">
        <v>388</v>
      </c>
      <c r="E14" s="37" t="s">
        <v>389</v>
      </c>
      <c r="F14" s="39" t="s">
        <v>390</v>
      </c>
      <c r="G14" s="23">
        <v>44963</v>
      </c>
      <c r="H14" s="24" t="s">
        <v>391</v>
      </c>
      <c r="I14" s="25">
        <v>15.29</v>
      </c>
      <c r="J14" s="23">
        <v>44965</v>
      </c>
      <c r="K14" s="18" t="s">
        <v>22</v>
      </c>
      <c r="L14" s="25">
        <v>15.29</v>
      </c>
      <c r="M14" s="24" t="s">
        <v>392</v>
      </c>
    </row>
    <row r="15" spans="1:13" s="59" customFormat="1" ht="135">
      <c r="A15" s="17" t="s">
        <v>16</v>
      </c>
      <c r="B15" s="18">
        <v>9</v>
      </c>
      <c r="C15" s="24" t="s">
        <v>393</v>
      </c>
      <c r="D15" s="26" t="s">
        <v>394</v>
      </c>
      <c r="E15" s="55" t="s">
        <v>395</v>
      </c>
      <c r="F15" s="39" t="s">
        <v>396</v>
      </c>
      <c r="G15" s="23">
        <v>44963</v>
      </c>
      <c r="H15" s="24" t="s">
        <v>397</v>
      </c>
      <c r="I15" s="25">
        <v>3600</v>
      </c>
      <c r="J15" s="23">
        <v>44965</v>
      </c>
      <c r="K15" s="18" t="s">
        <v>22</v>
      </c>
      <c r="L15" s="25">
        <v>3600</v>
      </c>
      <c r="M15" s="24" t="s">
        <v>398</v>
      </c>
    </row>
    <row r="16" spans="1:13" s="59" customFormat="1" ht="135">
      <c r="A16" s="17" t="s">
        <v>16</v>
      </c>
      <c r="B16" s="18">
        <v>10</v>
      </c>
      <c r="C16" s="24" t="s">
        <v>399</v>
      </c>
      <c r="D16" s="26" t="s">
        <v>400</v>
      </c>
      <c r="E16" s="55" t="s">
        <v>401</v>
      </c>
      <c r="F16" s="39" t="s">
        <v>402</v>
      </c>
      <c r="G16" s="23">
        <v>44963</v>
      </c>
      <c r="H16" s="24" t="s">
        <v>403</v>
      </c>
      <c r="I16" s="25">
        <v>15000</v>
      </c>
      <c r="J16" s="23">
        <v>44965</v>
      </c>
      <c r="K16" s="18" t="s">
        <v>22</v>
      </c>
      <c r="L16" s="25">
        <f>14766+234</f>
        <v>15000</v>
      </c>
      <c r="M16" s="24" t="s">
        <v>404</v>
      </c>
    </row>
    <row r="17" spans="1:13" s="59" customFormat="1" ht="120">
      <c r="A17" s="17" t="s">
        <v>16</v>
      </c>
      <c r="B17" s="18">
        <v>11</v>
      </c>
      <c r="C17" s="24" t="s">
        <v>405</v>
      </c>
      <c r="D17" s="26" t="s">
        <v>406</v>
      </c>
      <c r="E17" s="55" t="s">
        <v>407</v>
      </c>
      <c r="F17" s="39" t="s">
        <v>408</v>
      </c>
      <c r="G17" s="23">
        <v>44963</v>
      </c>
      <c r="H17" s="24" t="s">
        <v>409</v>
      </c>
      <c r="I17" s="25">
        <v>3292.4</v>
      </c>
      <c r="J17" s="23">
        <v>44965</v>
      </c>
      <c r="K17" s="18" t="s">
        <v>22</v>
      </c>
      <c r="L17" s="25">
        <f>164.62+3127.78</f>
        <v>3292.4</v>
      </c>
      <c r="M17" s="24" t="s">
        <v>410</v>
      </c>
    </row>
    <row r="18" spans="1:13" s="59" customFormat="1" ht="120">
      <c r="A18" s="17" t="s">
        <v>16</v>
      </c>
      <c r="B18" s="18">
        <v>12</v>
      </c>
      <c r="C18" s="24" t="s">
        <v>405</v>
      </c>
      <c r="D18" s="26" t="s">
        <v>406</v>
      </c>
      <c r="E18" s="55" t="s">
        <v>411</v>
      </c>
      <c r="F18" s="39" t="s">
        <v>408</v>
      </c>
      <c r="G18" s="23">
        <v>44963</v>
      </c>
      <c r="H18" s="24" t="s">
        <v>412</v>
      </c>
      <c r="I18" s="25">
        <v>274.24</v>
      </c>
      <c r="J18" s="23">
        <v>44965</v>
      </c>
      <c r="K18" s="18" t="s">
        <v>22</v>
      </c>
      <c r="L18" s="25">
        <v>274.24</v>
      </c>
      <c r="M18" s="24" t="s">
        <v>410</v>
      </c>
    </row>
    <row r="19" spans="1:13" s="59" customFormat="1" ht="120">
      <c r="A19" s="17" t="s">
        <v>16</v>
      </c>
      <c r="B19" s="18">
        <v>13</v>
      </c>
      <c r="C19" s="24" t="s">
        <v>387</v>
      </c>
      <c r="D19" s="26" t="s">
        <v>388</v>
      </c>
      <c r="E19" s="37" t="s">
        <v>413</v>
      </c>
      <c r="F19" s="39" t="s">
        <v>414</v>
      </c>
      <c r="G19" s="23">
        <v>44964</v>
      </c>
      <c r="H19" s="24" t="s">
        <v>415</v>
      </c>
      <c r="I19" s="25">
        <v>15.29</v>
      </c>
      <c r="J19" s="23">
        <v>44965</v>
      </c>
      <c r="K19" s="18" t="s">
        <v>22</v>
      </c>
      <c r="L19" s="25">
        <v>15.29</v>
      </c>
      <c r="M19" s="24" t="s">
        <v>416</v>
      </c>
    </row>
    <row r="20" spans="1:13" s="59" customFormat="1" ht="135">
      <c r="A20" s="17" t="s">
        <v>16</v>
      </c>
      <c r="B20" s="18">
        <v>14</v>
      </c>
      <c r="C20" s="24" t="s">
        <v>417</v>
      </c>
      <c r="D20" s="26" t="s">
        <v>418</v>
      </c>
      <c r="E20" s="55" t="s">
        <v>419</v>
      </c>
      <c r="F20" s="39" t="s">
        <v>420</v>
      </c>
      <c r="G20" s="23">
        <v>44964</v>
      </c>
      <c r="H20" s="24" t="s">
        <v>421</v>
      </c>
      <c r="I20" s="30">
        <v>12337.77</v>
      </c>
      <c r="J20" s="23">
        <v>44965</v>
      </c>
      <c r="K20" s="18" t="s">
        <v>22</v>
      </c>
      <c r="L20" s="30">
        <v>12337.77</v>
      </c>
      <c r="M20" s="24" t="s">
        <v>422</v>
      </c>
    </row>
    <row r="21" spans="1:13" s="59" customFormat="1" ht="105">
      <c r="A21" s="17" t="s">
        <v>16</v>
      </c>
      <c r="B21" s="18">
        <v>15</v>
      </c>
      <c r="C21" s="24" t="s">
        <v>417</v>
      </c>
      <c r="D21" s="26" t="s">
        <v>418</v>
      </c>
      <c r="E21" s="55" t="s">
        <v>423</v>
      </c>
      <c r="F21" s="39" t="s">
        <v>424</v>
      </c>
      <c r="G21" s="23">
        <v>44964</v>
      </c>
      <c r="H21" s="24" t="s">
        <v>425</v>
      </c>
      <c r="I21" s="25">
        <v>51760.82</v>
      </c>
      <c r="J21" s="23">
        <v>44965</v>
      </c>
      <c r="K21" s="18" t="s">
        <v>22</v>
      </c>
      <c r="L21" s="25">
        <v>51760.82</v>
      </c>
      <c r="M21" s="24" t="s">
        <v>426</v>
      </c>
    </row>
    <row r="22" spans="1:13" s="59" customFormat="1" ht="135">
      <c r="A22" s="17" t="s">
        <v>16</v>
      </c>
      <c r="B22" s="18">
        <v>16</v>
      </c>
      <c r="C22" s="24" t="s">
        <v>427</v>
      </c>
      <c r="D22" s="26" t="s">
        <v>428</v>
      </c>
      <c r="E22" s="55" t="s">
        <v>429</v>
      </c>
      <c r="F22" s="39" t="s">
        <v>430</v>
      </c>
      <c r="G22" s="23">
        <v>44964</v>
      </c>
      <c r="H22" s="24" t="s">
        <v>431</v>
      </c>
      <c r="I22" s="25">
        <v>1749.95</v>
      </c>
      <c r="J22" s="23">
        <v>44965</v>
      </c>
      <c r="K22" s="18" t="s">
        <v>22</v>
      </c>
      <c r="L22" s="25">
        <v>1749.95</v>
      </c>
      <c r="M22" s="24" t="s">
        <v>432</v>
      </c>
    </row>
    <row r="23" spans="1:13" s="59" customFormat="1" ht="105">
      <c r="A23" s="17" t="s">
        <v>16</v>
      </c>
      <c r="B23" s="18">
        <v>17</v>
      </c>
      <c r="C23" s="24" t="s">
        <v>417</v>
      </c>
      <c r="D23" s="26" t="s">
        <v>418</v>
      </c>
      <c r="E23" s="55" t="s">
        <v>433</v>
      </c>
      <c r="F23" s="39" t="s">
        <v>424</v>
      </c>
      <c r="G23" s="23">
        <v>44964</v>
      </c>
      <c r="H23" s="24" t="s">
        <v>434</v>
      </c>
      <c r="I23" s="25">
        <v>19111.87</v>
      </c>
      <c r="J23" s="23">
        <v>44965</v>
      </c>
      <c r="K23" s="18" t="s">
        <v>22</v>
      </c>
      <c r="L23" s="25">
        <v>19111.87</v>
      </c>
      <c r="M23" s="24" t="s">
        <v>426</v>
      </c>
    </row>
    <row r="24" spans="1:13" s="59" customFormat="1" ht="135">
      <c r="A24" s="17" t="s">
        <v>16</v>
      </c>
      <c r="B24" s="18">
        <v>18</v>
      </c>
      <c r="C24" s="19" t="s">
        <v>375</v>
      </c>
      <c r="D24" s="20" t="s">
        <v>376</v>
      </c>
      <c r="E24" s="35" t="s">
        <v>435</v>
      </c>
      <c r="F24" s="39" t="s">
        <v>436</v>
      </c>
      <c r="G24" s="23">
        <v>44964</v>
      </c>
      <c r="H24" s="24" t="s">
        <v>437</v>
      </c>
      <c r="I24" s="25">
        <v>4404.16</v>
      </c>
      <c r="J24" s="23">
        <v>44965</v>
      </c>
      <c r="K24" s="18" t="s">
        <v>22</v>
      </c>
      <c r="L24" s="25">
        <f>220.21+4183.95</f>
        <v>4404.16</v>
      </c>
      <c r="M24" s="24" t="s">
        <v>438</v>
      </c>
    </row>
    <row r="25" spans="1:13" s="59" customFormat="1" ht="133.5" customHeight="1">
      <c r="A25" s="17" t="s">
        <v>16</v>
      </c>
      <c r="B25" s="18">
        <v>19</v>
      </c>
      <c r="C25" s="24" t="s">
        <v>393</v>
      </c>
      <c r="D25" s="26" t="s">
        <v>394</v>
      </c>
      <c r="E25" s="55" t="s">
        <v>439</v>
      </c>
      <c r="F25" s="39" t="s">
        <v>440</v>
      </c>
      <c r="G25" s="23">
        <v>44966</v>
      </c>
      <c r="H25" s="24" t="s">
        <v>441</v>
      </c>
      <c r="I25" s="25">
        <v>600</v>
      </c>
      <c r="J25" s="23">
        <v>44971</v>
      </c>
      <c r="K25" s="18" t="s">
        <v>22</v>
      </c>
      <c r="L25" s="25">
        <v>600</v>
      </c>
      <c r="M25" s="24" t="s">
        <v>442</v>
      </c>
    </row>
    <row r="26" spans="1:13" s="59" customFormat="1" ht="127.5" customHeight="1">
      <c r="A26" s="17" t="s">
        <v>16</v>
      </c>
      <c r="B26" s="18">
        <v>20</v>
      </c>
      <c r="C26" s="24" t="s">
        <v>393</v>
      </c>
      <c r="D26" s="26" t="s">
        <v>394</v>
      </c>
      <c r="E26" s="55" t="s">
        <v>443</v>
      </c>
      <c r="F26" s="39" t="s">
        <v>440</v>
      </c>
      <c r="G26" s="23">
        <v>44966</v>
      </c>
      <c r="H26" s="24" t="s">
        <v>444</v>
      </c>
      <c r="I26" s="30">
        <v>1400</v>
      </c>
      <c r="J26" s="23">
        <v>44971</v>
      </c>
      <c r="K26" s="18" t="s">
        <v>22</v>
      </c>
      <c r="L26" s="30">
        <v>1400</v>
      </c>
      <c r="M26" s="24" t="s">
        <v>442</v>
      </c>
    </row>
    <row r="27" spans="1:13" s="59" customFormat="1" ht="105">
      <c r="A27" s="17" t="s">
        <v>16</v>
      </c>
      <c r="B27" s="18">
        <v>21</v>
      </c>
      <c r="C27" s="24" t="s">
        <v>350</v>
      </c>
      <c r="D27" s="26" t="s">
        <v>351</v>
      </c>
      <c r="E27" s="55" t="s">
        <v>445</v>
      </c>
      <c r="F27" s="39" t="s">
        <v>446</v>
      </c>
      <c r="G27" s="23">
        <v>44966</v>
      </c>
      <c r="H27" s="24" t="s">
        <v>447</v>
      </c>
      <c r="I27" s="25">
        <v>1921.83</v>
      </c>
      <c r="J27" s="23">
        <v>44971</v>
      </c>
      <c r="K27" s="18" t="s">
        <v>22</v>
      </c>
      <c r="L27" s="25">
        <v>1921.83</v>
      </c>
      <c r="M27" s="24" t="s">
        <v>448</v>
      </c>
    </row>
    <row r="28" spans="1:13" s="59" customFormat="1" ht="135">
      <c r="A28" s="17" t="s">
        <v>16</v>
      </c>
      <c r="B28" s="18">
        <v>22</v>
      </c>
      <c r="C28" s="24" t="s">
        <v>449</v>
      </c>
      <c r="D28" s="26" t="s">
        <v>450</v>
      </c>
      <c r="E28" s="55" t="s">
        <v>451</v>
      </c>
      <c r="F28" s="39" t="s">
        <v>452</v>
      </c>
      <c r="G28" s="23">
        <v>44966</v>
      </c>
      <c r="H28" s="24" t="s">
        <v>453</v>
      </c>
      <c r="I28" s="25">
        <v>2275.63</v>
      </c>
      <c r="J28" s="23">
        <v>44971</v>
      </c>
      <c r="K28" s="18" t="s">
        <v>22</v>
      </c>
      <c r="L28" s="25">
        <f>113.78+2161.85</f>
        <v>2275.63</v>
      </c>
      <c r="M28" s="24" t="s">
        <v>454</v>
      </c>
    </row>
    <row r="29" spans="1:13" s="59" customFormat="1" ht="105">
      <c r="A29" s="17" t="s">
        <v>16</v>
      </c>
      <c r="B29" s="18">
        <v>23</v>
      </c>
      <c r="C29" s="24" t="s">
        <v>455</v>
      </c>
      <c r="D29" s="26" t="s">
        <v>456</v>
      </c>
      <c r="E29" s="55" t="s">
        <v>457</v>
      </c>
      <c r="F29" s="39" t="s">
        <v>458</v>
      </c>
      <c r="G29" s="23">
        <v>44967</v>
      </c>
      <c r="H29" s="24" t="s">
        <v>459</v>
      </c>
      <c r="I29" s="25">
        <v>2703.33</v>
      </c>
      <c r="J29" s="23">
        <v>44971</v>
      </c>
      <c r="K29" s="18" t="s">
        <v>22</v>
      </c>
      <c r="L29" s="25">
        <f>2649.26+54.07</f>
        <v>2703.3300000000004</v>
      </c>
      <c r="M29" s="24" t="s">
        <v>460</v>
      </c>
    </row>
    <row r="30" spans="1:13" s="59" customFormat="1" ht="105">
      <c r="A30" s="17" t="s">
        <v>16</v>
      </c>
      <c r="B30" s="18">
        <v>24</v>
      </c>
      <c r="C30" s="24" t="s">
        <v>461</v>
      </c>
      <c r="D30" s="26" t="s">
        <v>462</v>
      </c>
      <c r="E30" s="55" t="s">
        <v>463</v>
      </c>
      <c r="F30" s="39" t="s">
        <v>464</v>
      </c>
      <c r="G30" s="23">
        <v>44967</v>
      </c>
      <c r="H30" s="24" t="s">
        <v>465</v>
      </c>
      <c r="I30" s="30">
        <v>2499.94</v>
      </c>
      <c r="J30" s="23">
        <v>44971</v>
      </c>
      <c r="K30" s="18" t="s">
        <v>22</v>
      </c>
      <c r="L30" s="30">
        <v>2499.94</v>
      </c>
      <c r="M30" s="24" t="s">
        <v>466</v>
      </c>
    </row>
    <row r="31" spans="1:13" s="59" customFormat="1" ht="120">
      <c r="A31" s="17" t="s">
        <v>16</v>
      </c>
      <c r="B31" s="18">
        <v>25</v>
      </c>
      <c r="C31" s="19" t="s">
        <v>467</v>
      </c>
      <c r="D31" s="20" t="s">
        <v>468</v>
      </c>
      <c r="E31" s="21" t="s">
        <v>469</v>
      </c>
      <c r="F31" s="40" t="s">
        <v>470</v>
      </c>
      <c r="G31" s="23">
        <v>44967</v>
      </c>
      <c r="H31" s="24" t="s">
        <v>471</v>
      </c>
      <c r="I31" s="25">
        <v>7011.18</v>
      </c>
      <c r="J31" s="23">
        <v>44971</v>
      </c>
      <c r="K31" s="18" t="s">
        <v>22</v>
      </c>
      <c r="L31" s="25">
        <f>350.56+6660.62</f>
        <v>7011.18</v>
      </c>
      <c r="M31" s="24" t="s">
        <v>472</v>
      </c>
    </row>
    <row r="32" spans="1:13" s="59" customFormat="1" ht="120">
      <c r="A32" s="17" t="s">
        <v>16</v>
      </c>
      <c r="B32" s="18">
        <v>26</v>
      </c>
      <c r="C32" s="24" t="s">
        <v>281</v>
      </c>
      <c r="D32" s="26" t="s">
        <v>282</v>
      </c>
      <c r="E32" s="55" t="s">
        <v>473</v>
      </c>
      <c r="F32" s="39" t="s">
        <v>474</v>
      </c>
      <c r="G32" s="23">
        <v>44970</v>
      </c>
      <c r="H32" s="24" t="s">
        <v>475</v>
      </c>
      <c r="I32" s="25">
        <v>74167.83</v>
      </c>
      <c r="J32" s="23">
        <v>44971</v>
      </c>
      <c r="K32" s="18" t="s">
        <v>22</v>
      </c>
      <c r="L32" s="25">
        <v>74167.83</v>
      </c>
      <c r="M32" s="24" t="s">
        <v>324</v>
      </c>
    </row>
    <row r="33" spans="1:13" s="59" customFormat="1" ht="120">
      <c r="A33" s="17" t="s">
        <v>16</v>
      </c>
      <c r="B33" s="18">
        <v>27</v>
      </c>
      <c r="C33" s="24" t="s">
        <v>476</v>
      </c>
      <c r="D33" s="26" t="s">
        <v>477</v>
      </c>
      <c r="E33" s="55" t="s">
        <v>478</v>
      </c>
      <c r="F33" s="39" t="s">
        <v>479</v>
      </c>
      <c r="G33" s="23">
        <v>44970</v>
      </c>
      <c r="H33" s="24" t="s">
        <v>480</v>
      </c>
      <c r="I33" s="25">
        <v>16198.04</v>
      </c>
      <c r="J33" s="23">
        <v>44971</v>
      </c>
      <c r="K33" s="18" t="s">
        <v>22</v>
      </c>
      <c r="L33" s="25">
        <v>16198.04</v>
      </c>
      <c r="M33" s="24" t="s">
        <v>481</v>
      </c>
    </row>
    <row r="34" spans="1:13" s="59" customFormat="1" ht="105">
      <c r="A34" s="17" t="s">
        <v>16</v>
      </c>
      <c r="B34" s="18">
        <v>28</v>
      </c>
      <c r="C34" s="24" t="s">
        <v>482</v>
      </c>
      <c r="D34" s="26" t="s">
        <v>483</v>
      </c>
      <c r="E34" s="55" t="s">
        <v>484</v>
      </c>
      <c r="F34" s="39" t="s">
        <v>485</v>
      </c>
      <c r="G34" s="23">
        <v>44970</v>
      </c>
      <c r="H34" s="24" t="s">
        <v>486</v>
      </c>
      <c r="I34" s="30">
        <v>38747.910000000003</v>
      </c>
      <c r="J34" s="23">
        <v>44971</v>
      </c>
      <c r="K34" s="18" t="s">
        <v>22</v>
      </c>
      <c r="L34" s="30">
        <v>38747.910000000003</v>
      </c>
      <c r="M34" s="24" t="s">
        <v>487</v>
      </c>
    </row>
    <row r="35" spans="1:13" s="59" customFormat="1" ht="105">
      <c r="A35" s="17" t="s">
        <v>16</v>
      </c>
      <c r="B35" s="18">
        <v>29</v>
      </c>
      <c r="C35" s="24" t="s">
        <v>488</v>
      </c>
      <c r="D35" s="26" t="s">
        <v>489</v>
      </c>
      <c r="E35" s="55" t="s">
        <v>490</v>
      </c>
      <c r="F35" s="39" t="s">
        <v>491</v>
      </c>
      <c r="G35" s="23">
        <v>44970</v>
      </c>
      <c r="H35" s="24" t="s">
        <v>492</v>
      </c>
      <c r="I35" s="30">
        <v>1100</v>
      </c>
      <c r="J35" s="23">
        <v>44971</v>
      </c>
      <c r="K35" s="18" t="s">
        <v>22</v>
      </c>
      <c r="L35" s="25">
        <f>1045+55</f>
        <v>1100</v>
      </c>
      <c r="M35" s="24" t="s">
        <v>493</v>
      </c>
    </row>
    <row r="36" spans="1:13" s="59" customFormat="1" ht="150">
      <c r="A36" s="17" t="s">
        <v>16</v>
      </c>
      <c r="B36" s="18">
        <v>30</v>
      </c>
      <c r="C36" s="24" t="s">
        <v>494</v>
      </c>
      <c r="D36" s="26" t="s">
        <v>495</v>
      </c>
      <c r="E36" s="55" t="s">
        <v>496</v>
      </c>
      <c r="F36" s="39" t="s">
        <v>497</v>
      </c>
      <c r="G36" s="23">
        <v>44971</v>
      </c>
      <c r="H36" s="24" t="s">
        <v>498</v>
      </c>
      <c r="I36" s="25">
        <v>318372.27</v>
      </c>
      <c r="J36" s="23">
        <v>44971</v>
      </c>
      <c r="K36" s="18" t="s">
        <v>22</v>
      </c>
      <c r="L36" s="25">
        <v>318372.27</v>
      </c>
      <c r="M36" s="24" t="s">
        <v>499</v>
      </c>
    </row>
    <row r="37" spans="1:13" s="59" customFormat="1" ht="135">
      <c r="A37" s="17" t="s">
        <v>16</v>
      </c>
      <c r="B37" s="18">
        <v>31</v>
      </c>
      <c r="C37" s="24" t="s">
        <v>500</v>
      </c>
      <c r="D37" s="26" t="s">
        <v>501</v>
      </c>
      <c r="E37" s="55" t="s">
        <v>502</v>
      </c>
      <c r="F37" s="39" t="s">
        <v>503</v>
      </c>
      <c r="G37" s="23">
        <v>44971</v>
      </c>
      <c r="H37" s="24" t="s">
        <v>504</v>
      </c>
      <c r="I37" s="25">
        <v>822.81</v>
      </c>
      <c r="J37" s="23">
        <v>44974</v>
      </c>
      <c r="K37" s="18" t="s">
        <v>22</v>
      </c>
      <c r="L37" s="25">
        <v>822.81</v>
      </c>
      <c r="M37" s="24" t="s">
        <v>505</v>
      </c>
    </row>
    <row r="38" spans="1:13" s="59" customFormat="1" ht="135">
      <c r="A38" s="17" t="s">
        <v>16</v>
      </c>
      <c r="B38" s="18">
        <v>32</v>
      </c>
      <c r="C38" s="24" t="s">
        <v>427</v>
      </c>
      <c r="D38" s="26" t="s">
        <v>506</v>
      </c>
      <c r="E38" s="55" t="s">
        <v>507</v>
      </c>
      <c r="F38" s="39" t="s">
        <v>508</v>
      </c>
      <c r="G38" s="23">
        <v>44971</v>
      </c>
      <c r="H38" s="24" t="s">
        <v>509</v>
      </c>
      <c r="I38" s="25">
        <v>1749.95</v>
      </c>
      <c r="J38" s="42" t="s">
        <v>190</v>
      </c>
      <c r="K38" s="26" t="s">
        <v>191</v>
      </c>
      <c r="L38" s="42" t="s">
        <v>190</v>
      </c>
      <c r="M38" s="24" t="s">
        <v>510</v>
      </c>
    </row>
    <row r="39" spans="1:13" s="59" customFormat="1" ht="120">
      <c r="A39" s="17" t="s">
        <v>16</v>
      </c>
      <c r="B39" s="18">
        <v>33</v>
      </c>
      <c r="C39" s="24" t="s">
        <v>511</v>
      </c>
      <c r="D39" s="26" t="s">
        <v>512</v>
      </c>
      <c r="E39" s="55" t="s">
        <v>513</v>
      </c>
      <c r="F39" s="39" t="s">
        <v>514</v>
      </c>
      <c r="G39" s="23">
        <v>44971</v>
      </c>
      <c r="H39" s="24" t="s">
        <v>515</v>
      </c>
      <c r="I39" s="30">
        <v>36214.730000000003</v>
      </c>
      <c r="J39" s="42" t="s">
        <v>190</v>
      </c>
      <c r="K39" s="26" t="s">
        <v>191</v>
      </c>
      <c r="L39" s="42" t="s">
        <v>190</v>
      </c>
      <c r="M39" s="24" t="s">
        <v>516</v>
      </c>
    </row>
    <row r="40" spans="1:13" s="59" customFormat="1" ht="120">
      <c r="A40" s="17" t="s">
        <v>16</v>
      </c>
      <c r="B40" s="18">
        <v>34</v>
      </c>
      <c r="C40" s="24" t="s">
        <v>517</v>
      </c>
      <c r="D40" s="26" t="s">
        <v>518</v>
      </c>
      <c r="E40" s="55" t="s">
        <v>519</v>
      </c>
      <c r="F40" s="39" t="s">
        <v>520</v>
      </c>
      <c r="G40" s="23">
        <v>44971</v>
      </c>
      <c r="H40" s="24" t="s">
        <v>521</v>
      </c>
      <c r="I40" s="25">
        <v>9000</v>
      </c>
      <c r="J40" s="42" t="s">
        <v>190</v>
      </c>
      <c r="K40" s="26" t="s">
        <v>191</v>
      </c>
      <c r="L40" s="42" t="s">
        <v>190</v>
      </c>
      <c r="M40" s="24" t="s">
        <v>522</v>
      </c>
    </row>
    <row r="41" spans="1:13" s="59" customFormat="1" ht="120">
      <c r="A41" s="17" t="s">
        <v>16</v>
      </c>
      <c r="B41" s="18">
        <v>35</v>
      </c>
      <c r="C41" s="24" t="s">
        <v>517</v>
      </c>
      <c r="D41" s="26" t="s">
        <v>518</v>
      </c>
      <c r="E41" s="55" t="s">
        <v>523</v>
      </c>
      <c r="F41" s="39" t="s">
        <v>524</v>
      </c>
      <c r="G41" s="23">
        <v>44972</v>
      </c>
      <c r="H41" s="24" t="s">
        <v>525</v>
      </c>
      <c r="I41" s="25">
        <v>3352.63</v>
      </c>
      <c r="J41" s="42" t="s">
        <v>190</v>
      </c>
      <c r="K41" s="26" t="s">
        <v>191</v>
      </c>
      <c r="L41" s="42" t="s">
        <v>190</v>
      </c>
      <c r="M41" s="24" t="s">
        <v>526</v>
      </c>
    </row>
    <row r="42" spans="1:13" s="59" customFormat="1" ht="105">
      <c r="A42" s="17" t="s">
        <v>16</v>
      </c>
      <c r="B42" s="18">
        <v>36</v>
      </c>
      <c r="C42" s="24" t="s">
        <v>527</v>
      </c>
      <c r="D42" s="26" t="s">
        <v>456</v>
      </c>
      <c r="E42" s="55" t="s">
        <v>528</v>
      </c>
      <c r="F42" s="39" t="s">
        <v>529</v>
      </c>
      <c r="G42" s="23">
        <v>44972</v>
      </c>
      <c r="H42" s="24" t="s">
        <v>530</v>
      </c>
      <c r="I42" s="30">
        <v>2703.33</v>
      </c>
      <c r="J42" s="42" t="s">
        <v>190</v>
      </c>
      <c r="K42" s="26" t="s">
        <v>191</v>
      </c>
      <c r="L42" s="42" t="s">
        <v>190</v>
      </c>
      <c r="M42" s="24" t="s">
        <v>531</v>
      </c>
    </row>
    <row r="43" spans="1:13" s="59" customFormat="1" ht="120">
      <c r="A43" s="17" t="s">
        <v>16</v>
      </c>
      <c r="B43" s="18">
        <v>37</v>
      </c>
      <c r="C43" s="24" t="s">
        <v>427</v>
      </c>
      <c r="D43" s="26" t="s">
        <v>506</v>
      </c>
      <c r="E43" s="55" t="s">
        <v>532</v>
      </c>
      <c r="F43" s="39" t="s">
        <v>533</v>
      </c>
      <c r="G43" s="23">
        <v>44972</v>
      </c>
      <c r="H43" s="24" t="s">
        <v>534</v>
      </c>
      <c r="I43" s="25">
        <v>1633.29</v>
      </c>
      <c r="J43" s="42" t="s">
        <v>190</v>
      </c>
      <c r="K43" s="26" t="s">
        <v>191</v>
      </c>
      <c r="L43" s="42" t="s">
        <v>190</v>
      </c>
      <c r="M43" s="24" t="s">
        <v>535</v>
      </c>
    </row>
    <row r="44" spans="1:13" s="59" customFormat="1" ht="120">
      <c r="A44" s="17" t="s">
        <v>16</v>
      </c>
      <c r="B44" s="18">
        <v>38</v>
      </c>
      <c r="C44" s="24" t="s">
        <v>427</v>
      </c>
      <c r="D44" s="26" t="s">
        <v>506</v>
      </c>
      <c r="E44" s="55" t="s">
        <v>532</v>
      </c>
      <c r="F44" s="39" t="s">
        <v>533</v>
      </c>
      <c r="G44" s="23">
        <v>44972</v>
      </c>
      <c r="H44" s="24" t="s">
        <v>536</v>
      </c>
      <c r="I44" s="25">
        <v>116.66</v>
      </c>
      <c r="J44" s="42" t="s">
        <v>190</v>
      </c>
      <c r="K44" s="26" t="s">
        <v>191</v>
      </c>
      <c r="L44" s="42" t="s">
        <v>190</v>
      </c>
      <c r="M44" s="24" t="s">
        <v>535</v>
      </c>
    </row>
    <row r="45" spans="1:13" s="59" customFormat="1" ht="105">
      <c r="A45" s="17" t="s">
        <v>16</v>
      </c>
      <c r="B45" s="18">
        <v>39</v>
      </c>
      <c r="C45" s="24" t="s">
        <v>517</v>
      </c>
      <c r="D45" s="26" t="s">
        <v>518</v>
      </c>
      <c r="E45" s="55" t="s">
        <v>537</v>
      </c>
      <c r="F45" s="39" t="s">
        <v>538</v>
      </c>
      <c r="G45" s="23">
        <v>44972</v>
      </c>
      <c r="H45" s="24" t="s">
        <v>539</v>
      </c>
      <c r="I45" s="25">
        <v>3352.63</v>
      </c>
      <c r="J45" s="42" t="s">
        <v>190</v>
      </c>
      <c r="K45" s="26" t="s">
        <v>191</v>
      </c>
      <c r="L45" s="42" t="s">
        <v>190</v>
      </c>
      <c r="M45" s="24" t="s">
        <v>540</v>
      </c>
    </row>
    <row r="46" spans="1:13" s="59" customFormat="1" ht="120">
      <c r="A46" s="17" t="s">
        <v>16</v>
      </c>
      <c r="B46" s="18">
        <v>40</v>
      </c>
      <c r="C46" s="24" t="s">
        <v>541</v>
      </c>
      <c r="D46" s="26" t="s">
        <v>542</v>
      </c>
      <c r="E46" s="55" t="s">
        <v>543</v>
      </c>
      <c r="F46" s="39" t="s">
        <v>544</v>
      </c>
      <c r="G46" s="23">
        <v>44972</v>
      </c>
      <c r="H46" s="24" t="s">
        <v>545</v>
      </c>
      <c r="I46" s="25">
        <v>4800</v>
      </c>
      <c r="J46" s="42" t="s">
        <v>190</v>
      </c>
      <c r="K46" s="26" t="s">
        <v>191</v>
      </c>
      <c r="L46" s="42" t="s">
        <v>190</v>
      </c>
      <c r="M46" s="24" t="s">
        <v>546</v>
      </c>
    </row>
    <row r="47" spans="1:13" s="59" customFormat="1" ht="120">
      <c r="A47" s="17" t="s">
        <v>16</v>
      </c>
      <c r="B47" s="18">
        <v>41</v>
      </c>
      <c r="C47" s="24" t="s">
        <v>541</v>
      </c>
      <c r="D47" s="26" t="s">
        <v>542</v>
      </c>
      <c r="E47" s="55" t="s">
        <v>547</v>
      </c>
      <c r="F47" s="39" t="s">
        <v>548</v>
      </c>
      <c r="G47" s="23">
        <v>44972</v>
      </c>
      <c r="H47" s="24" t="s">
        <v>549</v>
      </c>
      <c r="I47" s="30">
        <v>4800</v>
      </c>
      <c r="J47" s="42" t="s">
        <v>190</v>
      </c>
      <c r="K47" s="26" t="s">
        <v>191</v>
      </c>
      <c r="L47" s="42" t="s">
        <v>190</v>
      </c>
      <c r="M47" s="24" t="s">
        <v>550</v>
      </c>
    </row>
    <row r="48" spans="1:13" s="59" customFormat="1" ht="135">
      <c r="A48" s="17" t="s">
        <v>16</v>
      </c>
      <c r="B48" s="18">
        <v>42</v>
      </c>
      <c r="C48" s="24" t="s">
        <v>551</v>
      </c>
      <c r="D48" s="26" t="s">
        <v>552</v>
      </c>
      <c r="E48" s="55" t="s">
        <v>553</v>
      </c>
      <c r="F48" s="39" t="s">
        <v>554</v>
      </c>
      <c r="G48" s="23">
        <v>44980</v>
      </c>
      <c r="H48" s="24" t="s">
        <v>555</v>
      </c>
      <c r="I48" s="25">
        <v>73157.460000000006</v>
      </c>
      <c r="J48" s="23">
        <v>44981</v>
      </c>
      <c r="K48" s="18" t="s">
        <v>22</v>
      </c>
      <c r="L48" s="25">
        <v>73157.460000000006</v>
      </c>
      <c r="M48" s="24" t="s">
        <v>556</v>
      </c>
    </row>
    <row r="49" spans="1:14" s="59" customFormat="1" ht="135">
      <c r="A49" s="17" t="s">
        <v>16</v>
      </c>
      <c r="B49" s="18">
        <v>43</v>
      </c>
      <c r="C49" s="24" t="s">
        <v>551</v>
      </c>
      <c r="D49" s="26" t="s">
        <v>552</v>
      </c>
      <c r="E49" s="55" t="s">
        <v>557</v>
      </c>
      <c r="F49" s="39" t="s">
        <v>558</v>
      </c>
      <c r="G49" s="23">
        <v>44980</v>
      </c>
      <c r="H49" s="24" t="s">
        <v>559</v>
      </c>
      <c r="I49" s="25">
        <v>30518.62</v>
      </c>
      <c r="J49" s="23">
        <v>44981</v>
      </c>
      <c r="K49" s="18" t="s">
        <v>22</v>
      </c>
      <c r="L49" s="25">
        <v>30518.62</v>
      </c>
      <c r="M49" s="24" t="s">
        <v>560</v>
      </c>
    </row>
    <row r="50" spans="1:14" s="59" customFormat="1" ht="120">
      <c r="A50" s="17" t="s">
        <v>16</v>
      </c>
      <c r="B50" s="18">
        <v>44</v>
      </c>
      <c r="C50" s="24" t="s">
        <v>551</v>
      </c>
      <c r="D50" s="26" t="s">
        <v>552</v>
      </c>
      <c r="E50" s="55" t="s">
        <v>561</v>
      </c>
      <c r="F50" s="39" t="s">
        <v>562</v>
      </c>
      <c r="G50" s="23">
        <v>44980</v>
      </c>
      <c r="H50" s="24" t="s">
        <v>563</v>
      </c>
      <c r="I50" s="25">
        <v>12015.3</v>
      </c>
      <c r="J50" s="23">
        <v>44981</v>
      </c>
      <c r="K50" s="18" t="s">
        <v>22</v>
      </c>
      <c r="L50" s="25">
        <v>12015.3</v>
      </c>
      <c r="M50" s="24" t="s">
        <v>564</v>
      </c>
    </row>
    <row r="51" spans="1:14" s="59" customFormat="1" ht="135">
      <c r="A51" s="17" t="s">
        <v>16</v>
      </c>
      <c r="B51" s="18">
        <v>45</v>
      </c>
      <c r="C51" s="24" t="s">
        <v>565</v>
      </c>
      <c r="D51" s="26" t="s">
        <v>566</v>
      </c>
      <c r="E51" s="55" t="s">
        <v>567</v>
      </c>
      <c r="F51" s="39" t="s">
        <v>568</v>
      </c>
      <c r="G51" s="23">
        <v>44985</v>
      </c>
      <c r="H51" s="24" t="s">
        <v>569</v>
      </c>
      <c r="I51" s="25">
        <v>9300</v>
      </c>
      <c r="J51" s="42" t="s">
        <v>190</v>
      </c>
      <c r="K51" s="26" t="s">
        <v>22</v>
      </c>
      <c r="L51" s="42" t="s">
        <v>190</v>
      </c>
      <c r="M51" s="24" t="s">
        <v>570</v>
      </c>
    </row>
    <row r="52" spans="1:14" s="59" customFormat="1" ht="105">
      <c r="A52" s="17" t="s">
        <v>16</v>
      </c>
      <c r="B52" s="18">
        <v>46</v>
      </c>
      <c r="C52" s="24" t="s">
        <v>565</v>
      </c>
      <c r="D52" s="26" t="s">
        <v>566</v>
      </c>
      <c r="E52" s="60" t="s">
        <v>571</v>
      </c>
      <c r="F52" s="39" t="s">
        <v>572</v>
      </c>
      <c r="G52" s="23">
        <v>44985</v>
      </c>
      <c r="H52" s="24" t="s">
        <v>573</v>
      </c>
      <c r="I52" s="25">
        <v>217635.23</v>
      </c>
      <c r="J52" s="42" t="s">
        <v>190</v>
      </c>
      <c r="K52" s="26" t="s">
        <v>22</v>
      </c>
      <c r="L52" s="61" t="s">
        <v>190</v>
      </c>
      <c r="M52" s="24" t="s">
        <v>574</v>
      </c>
    </row>
    <row r="53" spans="1:14" s="59" customFormat="1" ht="120">
      <c r="A53" s="17" t="s">
        <v>16</v>
      </c>
      <c r="B53" s="18">
        <v>47</v>
      </c>
      <c r="C53" s="19" t="s">
        <v>575</v>
      </c>
      <c r="D53" s="20" t="s">
        <v>576</v>
      </c>
      <c r="E53" s="35" t="s">
        <v>577</v>
      </c>
      <c r="F53" s="40" t="s">
        <v>578</v>
      </c>
      <c r="G53" s="23">
        <v>44985</v>
      </c>
      <c r="H53" s="24" t="s">
        <v>579</v>
      </c>
      <c r="I53" s="25">
        <v>59583.32</v>
      </c>
      <c r="J53" s="42" t="s">
        <v>190</v>
      </c>
      <c r="K53" s="26" t="s">
        <v>22</v>
      </c>
      <c r="L53" s="42" t="s">
        <v>190</v>
      </c>
      <c r="M53" s="24" t="s">
        <v>580</v>
      </c>
    </row>
    <row r="54" spans="1:14">
      <c r="A54" s="43" t="s">
        <v>275</v>
      </c>
      <c r="B54" s="43"/>
      <c r="C54" s="43"/>
      <c r="D54" s="3"/>
      <c r="J54" s="62"/>
      <c r="K54" s="63"/>
      <c r="L54" s="62"/>
      <c r="N54" s="64"/>
    </row>
    <row r="55" spans="1:14">
      <c r="A55" s="46" t="str">
        <f>[1]Bens!A59</f>
        <v>Data da última atualização: 01/03/2023</v>
      </c>
      <c r="B55" s="47"/>
      <c r="C55" s="3"/>
      <c r="D55" s="1"/>
      <c r="N55" s="64"/>
    </row>
    <row r="56" spans="1:14">
      <c r="A56" s="65" t="s">
        <v>277</v>
      </c>
      <c r="B56" s="65"/>
      <c r="C56" s="65"/>
      <c r="D56" s="65"/>
      <c r="N56" s="64"/>
    </row>
    <row r="57" spans="1:14">
      <c r="A57" s="65" t="s">
        <v>278</v>
      </c>
      <c r="B57" s="65"/>
      <c r="C57" s="65"/>
      <c r="D57" s="65"/>
      <c r="N57" s="64"/>
    </row>
    <row r="58" spans="1:14">
      <c r="A58" s="48" t="s">
        <v>279</v>
      </c>
      <c r="B58" s="48"/>
      <c r="C58" s="48"/>
      <c r="D58" s="1"/>
      <c r="N58" s="64"/>
    </row>
    <row r="59" spans="1:14">
      <c r="N59" s="64"/>
    </row>
    <row r="60" spans="1:14">
      <c r="N60" s="64"/>
    </row>
    <row r="61" spans="1:14" s="64" customFormat="1">
      <c r="A61"/>
      <c r="B61"/>
      <c r="C61"/>
      <c r="D61"/>
      <c r="E61" s="49"/>
      <c r="F61" s="2"/>
      <c r="G61"/>
      <c r="H61"/>
      <c r="I61"/>
      <c r="J61"/>
      <c r="K61"/>
      <c r="L61"/>
      <c r="M61"/>
    </row>
    <row r="62" spans="1:14">
      <c r="N62" s="64"/>
    </row>
    <row r="63" spans="1:14">
      <c r="N63" s="64"/>
    </row>
    <row r="64" spans="1:14">
      <c r="N64" s="64"/>
    </row>
    <row r="65" spans="1:14">
      <c r="N65" s="64"/>
    </row>
    <row r="66" spans="1:14">
      <c r="N66" s="64"/>
    </row>
    <row r="67" spans="1:14">
      <c r="N67" s="64"/>
    </row>
    <row r="68" spans="1:14">
      <c r="N68" s="64"/>
    </row>
    <row r="69" spans="1:14">
      <c r="N69" s="64"/>
    </row>
    <row r="70" spans="1:14">
      <c r="N70" s="64"/>
    </row>
    <row r="71" spans="1:14">
      <c r="N71" s="64"/>
    </row>
    <row r="72" spans="1:14" s="64" customFormat="1">
      <c r="A72"/>
      <c r="B72"/>
      <c r="C72"/>
      <c r="D72"/>
      <c r="E72" s="49"/>
      <c r="F72" s="2"/>
      <c r="G72"/>
      <c r="H72"/>
      <c r="I72"/>
      <c r="J72"/>
      <c r="K72"/>
      <c r="L72"/>
      <c r="M72"/>
    </row>
    <row r="73" spans="1:14" s="64" customFormat="1">
      <c r="A73"/>
      <c r="B73"/>
      <c r="C73"/>
      <c r="D73"/>
      <c r="E73" s="49"/>
      <c r="F73" s="2"/>
      <c r="G73"/>
      <c r="H73"/>
      <c r="I73"/>
      <c r="J73"/>
      <c r="K73"/>
      <c r="L73"/>
      <c r="M73"/>
    </row>
    <row r="74" spans="1:14" s="64" customFormat="1">
      <c r="A74"/>
      <c r="B74"/>
      <c r="C74"/>
      <c r="D74"/>
      <c r="E74" s="49"/>
      <c r="F74" s="2"/>
      <c r="G74"/>
      <c r="H74"/>
      <c r="I74"/>
      <c r="J74"/>
      <c r="K74"/>
      <c r="L74"/>
      <c r="M74"/>
    </row>
    <row r="75" spans="1:14" s="64" customFormat="1">
      <c r="A75"/>
      <c r="B75"/>
      <c r="C75"/>
      <c r="D75"/>
      <c r="E75" s="49"/>
      <c r="F75" s="2"/>
      <c r="G75"/>
      <c r="H75"/>
      <c r="I75"/>
      <c r="J75"/>
      <c r="K75"/>
      <c r="L75"/>
      <c r="M75"/>
    </row>
    <row r="76" spans="1:14" s="64" customFormat="1">
      <c r="A76"/>
      <c r="B76"/>
      <c r="C76"/>
      <c r="D76"/>
      <c r="E76" s="49"/>
      <c r="F76" s="2"/>
      <c r="G76"/>
      <c r="H76"/>
      <c r="I76"/>
      <c r="J76"/>
      <c r="K76"/>
      <c r="L76"/>
      <c r="M76"/>
    </row>
    <row r="77" spans="1:14" s="64" customFormat="1">
      <c r="A77"/>
      <c r="B77"/>
      <c r="C77"/>
      <c r="D77"/>
      <c r="E77" s="49"/>
      <c r="F77" s="2"/>
      <c r="G77"/>
      <c r="H77"/>
      <c r="I77"/>
      <c r="J77"/>
      <c r="K77"/>
      <c r="L77"/>
      <c r="M77"/>
    </row>
    <row r="78" spans="1:14" s="64" customFormat="1">
      <c r="A78"/>
      <c r="B78"/>
      <c r="C78"/>
      <c r="D78"/>
      <c r="E78" s="49"/>
      <c r="F78" s="2"/>
      <c r="G78"/>
      <c r="H78"/>
      <c r="I78"/>
      <c r="J78"/>
      <c r="K78"/>
      <c r="L78"/>
      <c r="M78"/>
    </row>
    <row r="79" spans="1:14">
      <c r="N79" s="64"/>
    </row>
    <row r="80" spans="1:14">
      <c r="N80" s="64"/>
    </row>
    <row r="81" spans="14:14">
      <c r="N81" s="64"/>
    </row>
    <row r="82" spans="14:14">
      <c r="N82" s="64"/>
    </row>
    <row r="83" spans="14:14">
      <c r="N83" s="64"/>
    </row>
    <row r="84" spans="14:14">
      <c r="N84" s="64"/>
    </row>
    <row r="85" spans="14:14">
      <c r="N85" s="64"/>
    </row>
    <row r="86" spans="14:14">
      <c r="N86" s="64"/>
    </row>
    <row r="87" spans="14:14">
      <c r="N87" s="64"/>
    </row>
    <row r="88" spans="14:14">
      <c r="N88" s="64"/>
    </row>
    <row r="89" spans="14:14">
      <c r="N89" s="64"/>
    </row>
    <row r="90" spans="14:14">
      <c r="N90" s="64"/>
    </row>
    <row r="91" spans="14:14">
      <c r="N91" s="64"/>
    </row>
    <row r="92" spans="14:14">
      <c r="N92" s="64"/>
    </row>
    <row r="93" spans="14:14">
      <c r="N93" s="64"/>
    </row>
    <row r="94" spans="14:14">
      <c r="N94" s="64"/>
    </row>
    <row r="95" spans="14:14">
      <c r="N95" s="64"/>
    </row>
    <row r="96" spans="14:14">
      <c r="N96" s="64"/>
    </row>
    <row r="97" spans="1:14">
      <c r="N97" s="64"/>
    </row>
    <row r="98" spans="1:14">
      <c r="N98" s="64"/>
    </row>
    <row r="99" spans="1:14" s="64" customFormat="1">
      <c r="A99"/>
      <c r="B99"/>
      <c r="C99"/>
      <c r="D99"/>
      <c r="E99" s="49"/>
      <c r="F99" s="2"/>
      <c r="G99"/>
      <c r="H99"/>
      <c r="I99"/>
      <c r="J99"/>
      <c r="K99"/>
      <c r="L99"/>
      <c r="M99"/>
    </row>
    <row r="100" spans="1:14">
      <c r="N100" s="64"/>
    </row>
    <row r="101" spans="1:14">
      <c r="N101" s="64"/>
    </row>
    <row r="102" spans="1:14">
      <c r="N102" s="64"/>
    </row>
    <row r="103" spans="1:14">
      <c r="N103" s="64"/>
    </row>
    <row r="104" spans="1:14">
      <c r="N104" s="64"/>
    </row>
    <row r="105" spans="1:14">
      <c r="N105" s="64"/>
    </row>
    <row r="106" spans="1:14">
      <c r="N106" s="64"/>
    </row>
    <row r="107" spans="1:14">
      <c r="N107" s="64"/>
    </row>
    <row r="108" spans="1:14">
      <c r="N108" s="64"/>
    </row>
    <row r="109" spans="1:14">
      <c r="N109" s="64"/>
    </row>
    <row r="110" spans="1:14">
      <c r="N110" s="64"/>
    </row>
    <row r="111" spans="1:14">
      <c r="N111" s="64"/>
    </row>
    <row r="112" spans="1:14">
      <c r="N112" s="64"/>
    </row>
    <row r="113" spans="14:14">
      <c r="N113" s="64"/>
    </row>
    <row r="114" spans="14:14">
      <c r="N114" s="64"/>
    </row>
    <row r="115" spans="14:14">
      <c r="N115" s="64"/>
    </row>
    <row r="116" spans="14:14">
      <c r="N116" s="64"/>
    </row>
    <row r="117" spans="14:14">
      <c r="N117" s="64"/>
    </row>
    <row r="118" spans="14:14">
      <c r="N118" s="64"/>
    </row>
    <row r="119" spans="14:14">
      <c r="N119" s="64"/>
    </row>
    <row r="120" spans="14:14">
      <c r="N120" s="64"/>
    </row>
    <row r="121" spans="14:14">
      <c r="N121" s="64"/>
    </row>
    <row r="122" spans="14:14">
      <c r="N122" s="64"/>
    </row>
    <row r="123" spans="14:14">
      <c r="N123" s="64"/>
    </row>
    <row r="124" spans="14:14">
      <c r="N124" s="64"/>
    </row>
    <row r="125" spans="14:14">
      <c r="N125" s="64"/>
    </row>
    <row r="126" spans="14:14">
      <c r="N126" s="64"/>
    </row>
    <row r="127" spans="14:14" ht="148.5" customHeight="1">
      <c r="N127" s="64"/>
    </row>
    <row r="128" spans="14:14">
      <c r="N128" s="64"/>
    </row>
    <row r="129" spans="14:14">
      <c r="N129" s="64"/>
    </row>
    <row r="130" spans="14:14">
      <c r="N130" s="64"/>
    </row>
    <row r="131" spans="14:14">
      <c r="N131" s="64"/>
    </row>
    <row r="132" spans="14:14">
      <c r="N132" s="64"/>
    </row>
    <row r="133" spans="14:14">
      <c r="N133" s="64"/>
    </row>
    <row r="134" spans="14:14">
      <c r="N134" s="64"/>
    </row>
    <row r="135" spans="14:14">
      <c r="N135" s="64"/>
    </row>
    <row r="136" spans="14:14">
      <c r="N136" s="64"/>
    </row>
    <row r="137" spans="14:14">
      <c r="N137" s="64"/>
    </row>
    <row r="138" spans="14:14">
      <c r="N138" s="64"/>
    </row>
    <row r="139" spans="14:14">
      <c r="N139" s="64"/>
    </row>
    <row r="140" spans="14:14">
      <c r="N140" s="64"/>
    </row>
    <row r="141" spans="14:14">
      <c r="N141" s="64"/>
    </row>
    <row r="142" spans="14:14">
      <c r="N142" s="64"/>
    </row>
    <row r="143" spans="14:14">
      <c r="N143" s="64"/>
    </row>
    <row r="144" spans="14:14">
      <c r="N144" s="64"/>
    </row>
    <row r="145" spans="14:14">
      <c r="N145" s="64"/>
    </row>
    <row r="146" spans="14:14">
      <c r="N146" s="64"/>
    </row>
    <row r="147" spans="14:14">
      <c r="N147" s="64"/>
    </row>
    <row r="148" spans="14:14">
      <c r="N148" s="64"/>
    </row>
    <row r="149" spans="14:14">
      <c r="N149" s="64"/>
    </row>
    <row r="150" spans="14:14">
      <c r="N150" s="64"/>
    </row>
  </sheetData>
  <mergeCells count="5">
    <mergeCell ref="A2:M2"/>
    <mergeCell ref="A3:E3"/>
    <mergeCell ref="A5:L5"/>
    <mergeCell ref="A56:D56"/>
    <mergeCell ref="A57:D57"/>
  </mergeCells>
  <hyperlinks>
    <hyperlink ref="F7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5" r:id="rId29"/>
    <hyperlink ref="F36" r:id="rId30"/>
    <hyperlink ref="F37" r:id="rId31"/>
    <hyperlink ref="F38" r:id="rId32"/>
    <hyperlink ref="F39" r:id="rId33"/>
    <hyperlink ref="F40" r:id="rId34"/>
    <hyperlink ref="F41" r:id="rId35"/>
    <hyperlink ref="F42" r:id="rId36"/>
    <hyperlink ref="F43" r:id="rId37"/>
    <hyperlink ref="F44" r:id="rId38"/>
    <hyperlink ref="F45" r:id="rId39"/>
    <hyperlink ref="F46" r:id="rId40"/>
    <hyperlink ref="F47" r:id="rId41"/>
    <hyperlink ref="F48" r:id="rId42"/>
    <hyperlink ref="F49" r:id="rId43"/>
    <hyperlink ref="F50" r:id="rId44"/>
    <hyperlink ref="F51" r:id="rId45"/>
    <hyperlink ref="F53" r:id="rId46"/>
    <hyperlink ref="E7" r:id="rId47"/>
    <hyperlink ref="E27" r:id="rId48"/>
    <hyperlink ref="E20" r:id="rId49"/>
    <hyperlink ref="E50" r:id="rId50"/>
    <hyperlink ref="E21" r:id="rId51"/>
    <hyperlink ref="E23" r:id="rId52"/>
    <hyperlink ref="E48" r:id="rId53"/>
    <hyperlink ref="E49" r:id="rId54"/>
    <hyperlink ref="E17" r:id="rId55"/>
    <hyperlink ref="E18" r:id="rId56"/>
    <hyperlink ref="E37" r:id="rId57"/>
    <hyperlink ref="E35" r:id="rId58"/>
    <hyperlink ref="E44" r:id="rId59"/>
    <hyperlink ref="E43" r:id="rId60"/>
    <hyperlink ref="E38" r:id="rId61"/>
    <hyperlink ref="E22" r:id="rId62"/>
    <hyperlink ref="E46" r:id="rId63"/>
    <hyperlink ref="E47" r:id="rId64"/>
    <hyperlink ref="E40" r:id="rId65"/>
    <hyperlink ref="E41" r:id="rId66"/>
    <hyperlink ref="E45" r:id="rId67"/>
    <hyperlink ref="E33" r:id="rId68"/>
    <hyperlink ref="E53" r:id="rId69"/>
    <hyperlink ref="E15" r:id="rId70"/>
    <hyperlink ref="E25" r:id="rId71"/>
    <hyperlink ref="E26" r:id="rId72"/>
    <hyperlink ref="E51" r:id="rId73"/>
    <hyperlink ref="E30" r:id="rId74"/>
    <hyperlink ref="E28" r:id="rId75"/>
    <hyperlink ref="E16" r:id="rId76"/>
    <hyperlink ref="E12" r:id="rId77"/>
    <hyperlink ref="E24" r:id="rId78"/>
    <hyperlink ref="E34" r:id="rId79"/>
    <hyperlink ref="E10" r:id="rId80"/>
    <hyperlink ref="E11" r:id="rId81"/>
    <hyperlink ref="E39" r:id="rId82"/>
    <hyperlink ref="E8" r:id="rId83"/>
    <hyperlink ref="E9" r:id="rId84"/>
    <hyperlink ref="E32" r:id="rId85"/>
    <hyperlink ref="E36" r:id="rId86"/>
    <hyperlink ref="E29" r:id="rId87"/>
    <hyperlink ref="E42" r:id="rId88"/>
    <hyperlink ref="F52" r:id="rId89"/>
    <hyperlink ref="E52" r:id="rId90"/>
  </hyperlinks>
  <pageMargins left="0.23622047244094488" right="0.23622047244094488" top="0.3543307086614173" bottom="0.74803149606299213" header="0.31496062992125984" footer="0.31496062992125984"/>
  <pageSetup scale="43" fitToHeight="0" orientation="portrait" r:id="rId91"/>
  <drawing r:id="rId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topLeftCell="A3" zoomScale="85" zoomScaleNormal="85" workbookViewId="0">
      <selection activeCell="H3" sqref="H3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style="3" customWidth="1"/>
    <col min="7" max="7" width="16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"/>
      <c r="D1" s="1"/>
      <c r="G1" s="3"/>
      <c r="H1" s="3"/>
      <c r="I1" s="3"/>
      <c r="J1" s="1"/>
    </row>
    <row r="2" spans="1:14" ht="18">
      <c r="A2" s="4" t="str">
        <f>[1]Bens!A2</f>
        <v>FEVEREIRO/2023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4" ht="20.25">
      <c r="A3" s="57" t="s">
        <v>1</v>
      </c>
      <c r="B3" s="57"/>
      <c r="C3" s="57"/>
      <c r="D3" s="57"/>
      <c r="E3" s="57"/>
      <c r="G3" s="3"/>
      <c r="H3" s="3"/>
      <c r="I3" s="3"/>
      <c r="J3" s="1"/>
    </row>
    <row r="5" spans="1:14" ht="18">
      <c r="A5" s="58" t="s">
        <v>581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31.5">
      <c r="A6" s="67" t="s">
        <v>3</v>
      </c>
      <c r="B6" s="67" t="s">
        <v>4</v>
      </c>
      <c r="C6" s="68" t="s">
        <v>5</v>
      </c>
      <c r="D6" s="68" t="s">
        <v>6</v>
      </c>
      <c r="E6" s="68" t="s">
        <v>7</v>
      </c>
      <c r="F6" s="67" t="s">
        <v>8</v>
      </c>
      <c r="G6" s="67" t="s">
        <v>9</v>
      </c>
      <c r="H6" s="69" t="s">
        <v>10</v>
      </c>
      <c r="I6" s="69" t="s">
        <v>11</v>
      </c>
      <c r="J6" s="68" t="s">
        <v>12</v>
      </c>
      <c r="K6" s="68" t="s">
        <v>13</v>
      </c>
      <c r="L6" s="68" t="s">
        <v>14</v>
      </c>
      <c r="M6" s="14" t="s">
        <v>15</v>
      </c>
    </row>
    <row r="7" spans="1:14" ht="135">
      <c r="A7" s="17" t="s">
        <v>16</v>
      </c>
      <c r="B7" s="18">
        <v>1</v>
      </c>
      <c r="C7" s="24" t="s">
        <v>582</v>
      </c>
      <c r="D7" s="26" t="s">
        <v>583</v>
      </c>
      <c r="E7" s="55" t="s">
        <v>584</v>
      </c>
      <c r="F7" s="39" t="s">
        <v>585</v>
      </c>
      <c r="G7" s="23">
        <v>44967</v>
      </c>
      <c r="H7" s="24" t="s">
        <v>586</v>
      </c>
      <c r="I7" s="27">
        <v>207304.57</v>
      </c>
      <c r="J7" s="23">
        <v>44971</v>
      </c>
      <c r="K7" s="18"/>
      <c r="L7" s="25">
        <f>192793.25+3109.57</f>
        <v>195902.82</v>
      </c>
      <c r="M7" s="24" t="s">
        <v>587</v>
      </c>
      <c r="N7" s="70"/>
    </row>
    <row r="8" spans="1:14" ht="135">
      <c r="A8" s="17" t="s">
        <v>16</v>
      </c>
      <c r="B8" s="18">
        <v>2</v>
      </c>
      <c r="C8" s="24" t="s">
        <v>588</v>
      </c>
      <c r="D8" s="26" t="s">
        <v>589</v>
      </c>
      <c r="E8" s="55" t="s">
        <v>590</v>
      </c>
      <c r="F8" s="39" t="s">
        <v>591</v>
      </c>
      <c r="G8" s="23">
        <v>44971</v>
      </c>
      <c r="H8" s="24" t="s">
        <v>592</v>
      </c>
      <c r="I8" s="27">
        <v>152310.89000000001</v>
      </c>
      <c r="J8" s="23">
        <v>44971</v>
      </c>
      <c r="K8" s="18"/>
      <c r="L8" s="25">
        <f>141649.14+2284.66</f>
        <v>143933.80000000002</v>
      </c>
      <c r="M8" s="24" t="s">
        <v>593</v>
      </c>
      <c r="N8" s="70"/>
    </row>
    <row r="9" spans="1:14">
      <c r="A9" s="43" t="s">
        <v>275</v>
      </c>
      <c r="B9" s="43"/>
      <c r="C9" s="43"/>
      <c r="D9" s="3"/>
      <c r="N9" s="64"/>
    </row>
    <row r="10" spans="1:14">
      <c r="A10" s="46" t="str">
        <f>[1]Bens!A59</f>
        <v>Data da última atualização: 01/03/2023</v>
      </c>
      <c r="B10" s="47"/>
      <c r="C10" s="3"/>
      <c r="D10" s="1"/>
    </row>
    <row r="11" spans="1:14">
      <c r="A11" s="65" t="s">
        <v>277</v>
      </c>
      <c r="B11" s="65"/>
      <c r="C11" s="65"/>
      <c r="D11" s="65"/>
    </row>
    <row r="12" spans="1:14">
      <c r="A12" s="65" t="s">
        <v>278</v>
      </c>
      <c r="B12" s="65"/>
      <c r="C12" s="65"/>
      <c r="D12" s="65"/>
    </row>
    <row r="13" spans="1:14">
      <c r="A13" s="48" t="s">
        <v>279</v>
      </c>
      <c r="B13" s="48"/>
      <c r="C13" s="48"/>
      <c r="D13" s="1"/>
    </row>
  </sheetData>
  <mergeCells count="5">
    <mergeCell ref="A2:M2"/>
    <mergeCell ref="A3:E3"/>
    <mergeCell ref="A5:L5"/>
    <mergeCell ref="A11:D11"/>
    <mergeCell ref="A12:D12"/>
  </mergeCells>
  <hyperlinks>
    <hyperlink ref="F7" r:id="rId1"/>
    <hyperlink ref="F8" r:id="rId2"/>
    <hyperlink ref="E7" r:id="rId3"/>
    <hyperlink ref="E8" r:id="rId4"/>
  </hyperlinks>
  <pageMargins left="0.23622047244094488" right="0.23622047244094488" top="0.3543307086614173" bottom="0.74803149606299213" header="0.31496062992125984" footer="0.31496062992125984"/>
  <pageSetup scale="43" fitToHeight="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7</vt:i4>
      </vt:variant>
    </vt:vector>
  </HeadingPairs>
  <TitlesOfParts>
    <vt:vector size="11" baseType="lpstr">
      <vt:lpstr>Bens</vt:lpstr>
      <vt:lpstr>Locações</vt:lpstr>
      <vt:lpstr>Serviços</vt:lpstr>
      <vt:lpstr>Obras</vt:lpstr>
      <vt:lpstr>Locações!Area_de_impressao</vt:lpstr>
      <vt:lpstr>Obras!Area_de_impressao</vt:lpstr>
      <vt:lpstr>Serviços!Area_de_impressao</vt:lpstr>
      <vt:lpstr>Bens!Titulos_de_impressao</vt:lpstr>
      <vt:lpstr>Locações!Titulos_de_impressao</vt:lpstr>
      <vt:lpstr>Obras!Titulos_de_impressao</vt:lpstr>
      <vt:lpstr>Serviços!Titulos_de_impressao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2024-03-19T14:04:02Z</cp:lastPrinted>
  <dcterms:created xsi:type="dcterms:W3CDTF">2024-03-19T14:00:01Z</dcterms:created>
  <dcterms:modified xsi:type="dcterms:W3CDTF">2024-03-19T14:04:33Z</dcterms:modified>
</cp:coreProperties>
</file>