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OF\ANO 2023\TRANSPARÊNCIA\6 -  ORDEM CRONOLÓGICA DE PAGAMENTO\06.Junho\"/>
    </mc:Choice>
  </mc:AlternateContent>
  <bookViews>
    <workbookView xWindow="0" yWindow="0" windowWidth="28800" windowHeight="12315" activeTab="3"/>
  </bookViews>
  <sheets>
    <sheet name="Bens" sheetId="1" r:id="rId1"/>
    <sheet name="Locações" sheetId="2" r:id="rId2"/>
    <sheet name="Serviços" sheetId="3" r:id="rId3"/>
    <sheet name="Obras" sheetId="4" r:id="rId4"/>
  </sheets>
  <externalReferences>
    <externalReference r:id="rId5"/>
  </externalReferences>
  <definedNames>
    <definedName name="_xlnm._FilterDatabase" localSheetId="0" hidden="1">Bens!$D$1:$D$88</definedName>
    <definedName name="_xlnm._FilterDatabase" localSheetId="1" hidden="1">Locações!$A$6:$M$25</definedName>
    <definedName name="_xlnm._FilterDatabase" localSheetId="2" hidden="1">Serviços!$D$1:$D$181</definedName>
    <definedName name="_xlnm.Print_Area" localSheetId="3">Obras!$A$1:$M$15</definedName>
    <definedName name="_xlnm.Print_Area" localSheetId="2">Serviços!$A$1:$M$90</definedName>
    <definedName name="_xlnm.Print_Titles" localSheetId="0">Bens!$6:$6</definedName>
    <definedName name="_xlnm.Print_Titles" localSheetId="1">Locações!$6:$6</definedName>
    <definedName name="_xlnm.Print_Titles" localSheetId="3">Obras!$6:$6</definedName>
    <definedName name="_xlnm.Print_Titles" localSheetId="2">Serviços!$6:$6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4" l="1"/>
  <c r="L10" i="4"/>
  <c r="L9" i="4"/>
  <c r="L8" i="4"/>
  <c r="L7" i="4"/>
  <c r="A2" i="4"/>
  <c r="A86" i="3" l="1"/>
  <c r="L67" i="3"/>
  <c r="L65" i="3"/>
  <c r="L62" i="3"/>
  <c r="L59" i="3"/>
  <c r="L58" i="3"/>
  <c r="L57" i="3"/>
  <c r="L56" i="3"/>
  <c r="L51" i="3"/>
  <c r="L49" i="3"/>
  <c r="L41" i="3"/>
  <c r="L40" i="3"/>
  <c r="L35" i="3"/>
  <c r="L32" i="3"/>
  <c r="L25" i="3"/>
  <c r="L24" i="3"/>
  <c r="L21" i="3"/>
  <c r="L20" i="3"/>
  <c r="L19" i="3"/>
  <c r="L18" i="3"/>
  <c r="L17" i="3"/>
  <c r="L16" i="3"/>
  <c r="L15" i="3"/>
  <c r="L14" i="3"/>
  <c r="L13" i="3"/>
  <c r="L10" i="3"/>
  <c r="L7" i="3"/>
  <c r="A2" i="3"/>
  <c r="A22" i="2" l="1"/>
  <c r="L18" i="2"/>
  <c r="L17" i="2"/>
  <c r="L16" i="2"/>
  <c r="L11" i="2"/>
  <c r="L10" i="2"/>
  <c r="L8" i="2"/>
  <c r="L7" i="2"/>
  <c r="A2" i="2"/>
</calcChain>
</file>

<file path=xl/sharedStrings.xml><?xml version="1.0" encoding="utf-8"?>
<sst xmlns="http://schemas.openxmlformats.org/spreadsheetml/2006/main" count="1284" uniqueCount="693">
  <si>
    <t>JUNHO/2023</t>
  </si>
  <si>
    <t>ORDEM CRONOLÓGICA DE PAGAMENTOS – PGJ/AM</t>
  </si>
  <si>
    <r>
      <t xml:space="preserve">ORDEM CRONOLÓGICA DE PAGAMENTO DE </t>
    </r>
    <r>
      <rPr>
        <b/>
        <sz val="14"/>
        <color theme="4" tint="-0.249977111117893"/>
        <rFont val="Arial"/>
        <family val="2"/>
      </rPr>
      <t>FORNECIMENTO DE BENS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</si>
  <si>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</si>
  <si>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</si>
  <si>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</si>
  <si>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</si>
  <si>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</si>
  <si>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</si>
  <si>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</si>
  <si>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</si>
  <si>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</si>
  <si>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</si>
  <si>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</si>
  <si>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</si>
  <si>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</si>
  <si>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MAIO</t>
  </si>
  <si>
    <t xml:space="preserve"> DETECSUL IND. ELETRONICA LTDA</t>
  </si>
  <si>
    <t>Liquidação da NE nº 2023NE0000756 - Ref. a aquisição de 10 (dez) unidades de detectores de metais portáteis, Tombos nº 21914 a 21923, conforme NF-e nº 3381 e demais documentos no PI-SEI 2023.008303.</t>
  </si>
  <si>
    <t>3381/2023</t>
  </si>
  <si>
    <t>1893/2023</t>
  </si>
  <si>
    <t>Pagamento refeito para troca de domicílio bancário</t>
  </si>
  <si>
    <t>2023.008303</t>
  </si>
  <si>
    <t xml:space="preserve"> TOYOTA DO BRASIL LTDA</t>
  </si>
  <si>
    <t xml:space="preserve">Liquidação da NE nº 2022NE0002329 - Referente a aquisição de veículo automotor (zero quilômetro)  C.A. 027/2022 - MP/PGJ, tombo 20022, conforme DANFE 277961 e SEI 2023.008710. </t>
  </si>
  <si>
    <t>277961/2022</t>
  </si>
  <si>
    <t>1902/2023</t>
  </si>
  <si>
    <t>-</t>
  </si>
  <si>
    <t>2023.008710</t>
  </si>
  <si>
    <t>Liquidação da NE nº 2022NE0002329 - Referente a aquisição de veículo automotor (zero quilômetro)  C.A. 027/2022 - MP/PGJ, tombo 22113, conforme DANFE 119342 e SEI 2023.008710.</t>
  </si>
  <si>
    <t>119342/2022</t>
  </si>
  <si>
    <t>1903/2023</t>
  </si>
  <si>
    <t>Liquidação da NE nº 2022NE0002329 - Referente a aquisição de veículo automotor (zero quilômetro)  C.A. 027/2022 - MP/PGJ, tombo 22114, conforme DANFE 119336 e SEI 2023.008710.</t>
  </si>
  <si>
    <t>119336/2022</t>
  </si>
  <si>
    <t>1904/2023</t>
  </si>
  <si>
    <t>Liquidação da NE nº 2022NE0002329 - Referente a aquisição de veículo automotor (zero quilômetro)  C.A. 027/2022 - MP/PGJ, tombo 22115, conforme DANFE 119348 e SEI 2023.008710.</t>
  </si>
  <si>
    <t>119348/2022</t>
  </si>
  <si>
    <t>1905/2023</t>
  </si>
  <si>
    <t>Liquidação da NE nº 2022NE0002329 - Referente a aquisição de veículo automotor (zero quilômetro)  C.A. 027/2022 - MP/PGJ, tombo 22116, conforme DANFE 119216 e SEI 2023.008710.</t>
  </si>
  <si>
    <t>119216/2022</t>
  </si>
  <si>
    <t>1906/2023</t>
  </si>
  <si>
    <t>Liquidação da NE nº 2022NE0002329 - Referente a aquisição de veículo automotor (zero quilômetro)  C.A. 027/2022 - MP/PGJ, tombo 22117, conforme DANFE 119335 e SEI 2023.008710.</t>
  </si>
  <si>
    <t>119335/2022</t>
  </si>
  <si>
    <t>1907/2023</t>
  </si>
  <si>
    <t>Liquidação da NE nº 2022NE0002329 - Referente a aquisição de veículo automotor (zero quilômetro)  C.A. 027/2022 - MP/PGJ, tombo 22118, conforme DANFE 119215 e SEI 2023.008710.</t>
  </si>
  <si>
    <t>119215/2022</t>
  </si>
  <si>
    <t>1908/2023</t>
  </si>
  <si>
    <t xml:space="preserve"> ER SOLUÇÕES INFORMÁTICA</t>
  </si>
  <si>
    <t>Liquidação da NE nº 2022NE0002338 - Ref. a aquisição de equipamentos de informática: MICROCOMPUTADOR TIPO 2, Tombos n° 20998, 20999, 20938 e 20939, ref. ao C.A. 018/2022 - MP/PGJ,  conf. NF-e nº 115 e SEI 2023.009843.</t>
  </si>
  <si>
    <t>115/2023</t>
  </si>
  <si>
    <t>1909/2023</t>
  </si>
  <si>
    <t>2023.009843</t>
  </si>
  <si>
    <t>Liquidação da NE nº 2022NE0002060 - Ref. a aquisição de equipamentos de informática: MICROCOMPUTADOR TIPO 2, Tombos n° 20944 a 20997, 20896 a 20911, 20940 a 20968, ref. ao C.A. 018/2022 - MP/PGJ, conf. NF-e nº 113 e SEI 2023.009843.</t>
  </si>
  <si>
    <t>113/2023</t>
  </si>
  <si>
    <t>1910/2023</t>
  </si>
  <si>
    <t>Liquidação da NE nº 2022NE0002060 - Ref. a aquisição de equipamentos de informática: MICROCOMPUTADOR TIPO 2, Tombos n° 20912 a 20937, 21924 a 21927, ref. ao C.A. 018/2022 - MP/PGJ, conf. NF-e nº 117 e SEI 2023.009843.</t>
  </si>
  <si>
    <t>117/2023</t>
  </si>
  <si>
    <t>1911/2023</t>
  </si>
  <si>
    <t>Liquidação da NE nº 2022NE0002329 - Referente a aquisição de veículo automotor (zero quilômetro)  C.A. 027/2022 - MP/PGJ, tombo 22119, conforme DANFE 119165 e SEI 2023.008710.</t>
  </si>
  <si>
    <t>119165/2022</t>
  </si>
  <si>
    <t>1912/2023</t>
  </si>
  <si>
    <t>Liquidação da NE nº 2022NE0002329 - Referente a aquisição de veículo automotor (zero quilômetro)  C.A. 027/2022 - MP/PGJ, tombo 22120, conforme DANFE 119175 e SEI 2023.008710.</t>
  </si>
  <si>
    <t>119175/2022</t>
  </si>
  <si>
    <t>1913/2023</t>
  </si>
  <si>
    <t>Liquidação da NE nº 2022NE0002329 - Referente a aquisição de veículo automotor (zero quilômetro)  C.A. 027/2022 - MP/PGJ, tombo 22121, conforme DANFE 119211 e SEI 2023.008710.</t>
  </si>
  <si>
    <t>119211/2022</t>
  </si>
  <si>
    <t>1914/2023</t>
  </si>
  <si>
    <t>Liquidação da NE nº 2022NE0002329 - Referente a aquisição de veículo automotor (zero quilômetro)  C.A. 027/2022 - MP/PGJ, tombo 22122, conforme DANFE 119164 e SEI 2023.008710.</t>
  </si>
  <si>
    <t>119164/2022</t>
  </si>
  <si>
    <t>1915/2023</t>
  </si>
  <si>
    <t>Liquidação da NE nº 2022NE0002329 - Referente a aquisição de veículo automotor (zero quilômetro)  C.A. 027/2022 - MP/PGJ, tombo 22123, conforme DANFE 19212 e SEI 2023.008710.</t>
  </si>
  <si>
    <t>119212/2022</t>
  </si>
  <si>
    <t>1916/2023</t>
  </si>
  <si>
    <t>Liquidação da NE nº 2022NE0002329 - Referente a aquisição de veículo automotor (zero quilômetro)  C.A. 027/2022 - MP/PGJ, tombo 22124, conforme DANFE 119244 e SEI 2023.008710.</t>
  </si>
  <si>
    <t>119244/2022</t>
  </si>
  <si>
    <t>1917/2023</t>
  </si>
  <si>
    <t>Liquidação da NE nº 2022NE0002329 - Referente a aquisição de veículo automotor (zero quilômetro)  C.A. 027/2022 - MP/PGJ, tombo 22125, conforme DANFE 119338 e SEI 2023.008710.</t>
  </si>
  <si>
    <t>119338/2022</t>
  </si>
  <si>
    <t>1918/2023</t>
  </si>
  <si>
    <t>Liquidação da NE nº 2022NE0002329 - Referente a aquisição de veículo automotor (zero quilômetro)  C.A. 027/2022 - MP/PGJ, tombo 22126, conforme DANFE 119171 e SEI 2023.008710.</t>
  </si>
  <si>
    <t>119171/2022</t>
  </si>
  <si>
    <t>1919/2023</t>
  </si>
  <si>
    <t>Liquidação da NE nº 2022NE0002329 - Referente a aquisição de veículo automotor (zero quilômetro)  C.A. 027/2022 - MP/PGJ, tombo 22127, conforme DANFE 119333 e SEI 2023.008710.</t>
  </si>
  <si>
    <t>119333/2022</t>
  </si>
  <si>
    <t>1920/2023</t>
  </si>
  <si>
    <t>Liquidação da NE nº 2022NE0002329 - Referente a aquisição de veículo automotor (zero quilômetro)  C.A. 027/2022 - MP/PGJ, tombo 22128, conforme DANFE 119339 e SEI 2023.008710.</t>
  </si>
  <si>
    <t>119339/2022</t>
  </si>
  <si>
    <t>1921/2023</t>
  </si>
  <si>
    <t>Liquidação da NE nº 2022NE0002329 - Referente a aquisição de veículo automotor (zero quilômetro)  C.A. 027/2022 - MP/PGJ, tombo 22129, conforme DANFE 119246 e SEI 2023.008710.</t>
  </si>
  <si>
    <t>119246/2022</t>
  </si>
  <si>
    <t>1922/2023</t>
  </si>
  <si>
    <t>Liquidação da NE nº 2022NE0002329 - Referente a aquisição de veículo automotor (zero quilômetro)  C.A. 027/2022 - MP/PGJ, tombo 22130, conforme DANFE 119284 e SEI 2023.008710.</t>
  </si>
  <si>
    <t>119284/2022</t>
  </si>
  <si>
    <t>1923/2023</t>
  </si>
  <si>
    <t>Liquidação da NE nº 2022NE0002329 - Referente a aquisição de veículo automotor (zero quilômetro)  C.A. 027/2022 - MP/PGJ, tombo 22131, conforme DANFE 119172 e SEI 2023.008710.</t>
  </si>
  <si>
    <t>119172/2022</t>
  </si>
  <si>
    <t>1924/2023</t>
  </si>
  <si>
    <t>Liquidação da NE nº 2022NE0002329 - Referente a aquisição de veículo automotor (zero quilômetro)  C.A. 027/2022 - MP/PGJ, tombo 22132, conforme DANFE 119337 e SEI 2023.008710.</t>
  </si>
  <si>
    <t>119337/2022</t>
  </si>
  <si>
    <t>1925/2023</t>
  </si>
  <si>
    <t>Liquidação da NE nº 2022NE0002329 - Referente a aquisição de veículo automotor (zero quilômetro)  C.A. 027/2022 - MP/PGJ, tombo 22133, conforme DANFE 119174 e SEI 2023.008710.</t>
  </si>
  <si>
    <t>119174/2022</t>
  </si>
  <si>
    <t>1926/2023</t>
  </si>
  <si>
    <t>Liquidação da NE nº 2022NE0002329 - Referente a aquisição de veículo automotor (zero quilômetro)  C.A. 027/2022 - MP/PGJ, tombo 22134, conforme DANFE 119214 e SEI 2023.008710.</t>
  </si>
  <si>
    <t>119214/2022</t>
  </si>
  <si>
    <t>1927/2023</t>
  </si>
  <si>
    <t>Liquidação da NE nº 2022NE0002329 - Referente a aquisição de veículo automotor (zero quilômetro)  C.A. 027/2022 - MP/PGJ, tombo 22135, conforme DANFE 119245 e SEI 2023.008710.</t>
  </si>
  <si>
    <t>119245/2022</t>
  </si>
  <si>
    <t>1928/2023</t>
  </si>
  <si>
    <t>Liquidação da NE nº 2022NE0002329 - Referente a aquisição de veículo automotor (zero quilômetro)  C.A. 027/2022 - MP/PGJ, tombo 22136, conforme DANFE 119173 e SEI 2023.008710.</t>
  </si>
  <si>
    <t>119173/2022</t>
  </si>
  <si>
    <t>1929/2023</t>
  </si>
  <si>
    <t>Liquidação da NE nº 2022NE0002329 - Referente a aquisição de veículo automotor (zero quilômetro)  C.A. 027/2022 - MP/PGJ, tombo 22137, conforme DANFE 119170 e SEI 2023.008710.</t>
  </si>
  <si>
    <t>119170/2022</t>
  </si>
  <si>
    <t>1930/2023</t>
  </si>
  <si>
    <t>Liquidação da NE nº 2022NE0002329 - Referente a aquisição de veículo automotor (zero quilômetro)  C.A. 027/2022 - MP/PGJ, tombo 22138, conforme DANFE 119167 e SEI 2023.008710.</t>
  </si>
  <si>
    <t>119167/2022</t>
  </si>
  <si>
    <t>1931/2023</t>
  </si>
  <si>
    <t>Liquidação da NE nº 2022NE0002329 - Referente a aquisição de veículo automotor (zero quilômetro)  C.A. 027/2022 - MP/PGJ, tombo 22139, conforme DANFE 119334 e SEI 2023.008710.</t>
  </si>
  <si>
    <t>119334/2022</t>
  </si>
  <si>
    <t>1932/2023</t>
  </si>
  <si>
    <t>Liquidação da NE nº 2022NE0002329 - Referente a aquisição de veículo automotor (zero quilômetro)  C.A. 027/2022 - MP/PGJ, tombo 22140, conforme DANFE 119491 e SEI 2023.008710.</t>
  </si>
  <si>
    <t>119491/202</t>
  </si>
  <si>
    <t>1933/2023</t>
  </si>
  <si>
    <t>Liquidação da NE nº 2022NE0002329 - Referente a aquisição de veículo automotor (zero quilômetro)  C.A. 027/2022 - MP/PGJ, tombo 22141, conforme DANFE 119341 e SEI 2023.008710.</t>
  </si>
  <si>
    <t>119341/2022</t>
  </si>
  <si>
    <t>1934/2023</t>
  </si>
  <si>
    <t>Liquidação da NE nº 2022NE0002329 - Referente a aquisição de veículo automotor (zero quilômetro)  C.A. 027/2022 - MP/PGJ, tombo 22142, conforme DANFE 119340 e SEI 2023.008710.</t>
  </si>
  <si>
    <t>119340/2022</t>
  </si>
  <si>
    <t>1935/2023</t>
  </si>
  <si>
    <t>Liquidação da NE nº 2022NE0002329 - Referente a aquisição de veículo automotor (zero quilômetro)  C.A. 027/2022 - MP/PGJ, tombo 22143, conforme DANFE 277557 e SEI 2023.008710.</t>
  </si>
  <si>
    <t>277557/2022</t>
  </si>
  <si>
    <t>1936/2023</t>
  </si>
  <si>
    <t>Liquidação da NE nº 2022NE0002329 - Referente a aquisição de veículo automotor (zero quilômetro)  C.A. 027/2022 - MP/PGJ, tombo 22144, conforme DANFE 277535 e SEI 2023.008710.</t>
  </si>
  <si>
    <t>277535/2022</t>
  </si>
  <si>
    <t>1937/2023</t>
  </si>
  <si>
    <t>Liquidação da NE nº 2022NE0002329 - Referente a aquisição de veículo automotor (zero quilômetro)  C.A. 027/2022 - MP/PGJ, tombo 22145, conforme DANFE 577536 e SEI 2023.008710.</t>
  </si>
  <si>
    <t>577536/2022</t>
  </si>
  <si>
    <t>1938/2023</t>
  </si>
  <si>
    <t>Liquidação da NE nº 2022NE0002329 - Referente a aquisição de veículo automotor (zero quilômetro)  C.A. 027/2022 - MP/PGJ, tombo 22146, conforme DANFE 277534 e SEI 2023.008710.</t>
  </si>
  <si>
    <t>277534/2022</t>
  </si>
  <si>
    <t>1939/2023</t>
  </si>
  <si>
    <t>Liquidação da NE nº 2022NE0002329 - Referente a aquisição de veículo automotor (zero quilômetro)  C.A. 027/2022 - MP/PGJ, tombo 22147, conforme DANFE 277556 e SEI 2023.008710.</t>
  </si>
  <si>
    <t>277556/2022</t>
  </si>
  <si>
    <t>1940/2023</t>
  </si>
  <si>
    <t>Liquidação da NE nº 2022NE0002329 - Referente a aquisição de veículo automotor (zero quilômetro)  C.A. 027/2022 - MP/PGJ, tombo 22148, conforme DANFE 277482 e SEI 2023.008710.</t>
  </si>
  <si>
    <t>277482/2022</t>
  </si>
  <si>
    <t>1941/2023</t>
  </si>
  <si>
    <t>Liquidação da NE nº 2022NE0002329 - Referente a aquisição de veículo automotor (zero quilômetro)  C.A. 027/2022 - MP/PGJ, tombo 22149, conforme DANFE 277481 e SEI 2023.008710.</t>
  </si>
  <si>
    <t>277481/2022</t>
  </si>
  <si>
    <t>1942/2023</t>
  </si>
  <si>
    <t>Liquidação da NE nº 2022NE0002329 - Referente a aquisição de veículo automotor (zero quilômetro)  C.A. 027/2022 - MP/PGJ, tombo 22150, conforme DANFE 277552 e SEI 2023.008710.</t>
  </si>
  <si>
    <t>277552/2022</t>
  </si>
  <si>
    <t>1943/2023</t>
  </si>
  <si>
    <t>Liquidação da NE nº 2022NE0002329 - Referente a aquisição de veículo automotor (zero quilômetro)  C.A. 027/2022 - MP/PGJ, tombo 22151, conforme DANFE 277554 e SEI 2023.008710.</t>
  </si>
  <si>
    <t>277544/2022</t>
  </si>
  <si>
    <t>1944/2023</t>
  </si>
  <si>
    <t>Liquidação da NE nº 2022NE0002329 - Referente a aquisição de veículo automotor (zero quilômetro)  C.A. 027/2022 - MP/PGJ, tombo 22152, conforme DANFE 120346 e SEI 2023.008710.</t>
  </si>
  <si>
    <t>120346/2022</t>
  </si>
  <si>
    <t>1945/2023</t>
  </si>
  <si>
    <t>JUNHO</t>
  </si>
  <si>
    <t xml:space="preserve"> IMPERIO SOLUÇÕES DMINISTRATIVAS E PUBLICAS LTDA</t>
  </si>
  <si>
    <t>Liquidação da NE nº 2023NE0000120 - Ref. a aquisição de 01 televisor de 50 pol.,Tombo nº 21938, para suprir às necessidades da Promotoria de Justiça de Silves/AM, conforme NF-e nº 2021 e demais documentos no PI-SEI 2023.011169.</t>
  </si>
  <si>
    <t>2021/2023</t>
  </si>
  <si>
    <t>2095/2023</t>
  </si>
  <si>
    <t>2023.011169</t>
  </si>
  <si>
    <t xml:space="preserve"> MAXPEL COMERCIAL LTDA    </t>
  </si>
  <si>
    <t>Liquidação da NE nº 2023NE0000955 -Ref. a aquisição de material de Expediente e Outros (Material de Consumo), conforme NF-e n° 247989 e demais documentos no PI-SEI 2023.011602.</t>
  </si>
  <si>
    <t>247989/2023</t>
  </si>
  <si>
    <t>2097/2023</t>
  </si>
  <si>
    <t>2023.011602</t>
  </si>
  <si>
    <t>Liquidação da NE nº 2023NE0000146 - Referente a aquisição de 03 (três) televisores de 50 pol.,Tombos nº 21940 a n° 21942 visando atender as demandas dos órgãos integrantes da PGJ-AM, conforme DANFE nº 2020 e SEI 2023.011168.</t>
  </si>
  <si>
    <t>2020/2023</t>
  </si>
  <si>
    <t>2098/2023</t>
  </si>
  <si>
    <t>2023.011168</t>
  </si>
  <si>
    <t>Liquidação da NE nº 2023NE0000422  - Ref. a aquisição de 01 televisor de 50 pol.,Tombo nº 21937, para suprir às necessidades da Promotoria de Justiça de Urucurituba/AM, conforme NF-e nº 2022 e demais documentos no PI-SEI 2023.011171.</t>
  </si>
  <si>
    <t>2022/2023</t>
  </si>
  <si>
    <t>2130/2023</t>
  </si>
  <si>
    <t>2023.011171</t>
  </si>
  <si>
    <t>Liquidação da NE nº 2023NE0000118  - Ref. a aquisição de 01 televisor de 50 pol.,Tombo nº 21939, para suprir às necessidades da SUBJUR, conforme NF-e nº 2019 e demais documentos no PI-SEI 2023.011164.</t>
  </si>
  <si>
    <t>2019/2023</t>
  </si>
  <si>
    <t>2139/2023</t>
  </si>
  <si>
    <t>2023.011164</t>
  </si>
  <si>
    <t xml:space="preserve"> VANESSA CORREA DA ROCHA</t>
  </si>
  <si>
    <t>Liquidação da NE nº 2023NE0001067 - Ref. a aquisição de material de consumo voltado ao grupo de material de processamento de dados (material de impressão) sendo 30 (trinta) unidades de TONER, SAMSUMG MLTD203U, conforme DANFE 7164 e SEI 2023.011903.</t>
  </si>
  <si>
    <t>7164/2023</t>
  </si>
  <si>
    <t>2148/2023</t>
  </si>
  <si>
    <t>2023.011903</t>
  </si>
  <si>
    <t xml:space="preserve"> PERFECT ASSESSORIA EM LICITACAO LTDA</t>
  </si>
  <si>
    <t>Liquidação da NE nº 2023NE0001032 - Ref. a aquisição de 05 unidades de roteador de camada 4 (Tombos nº 22176 a 22180), conforme NF-e 105 e demais documentos no PI-SEI 2023.011812.</t>
  </si>
  <si>
    <t>105/2023</t>
  </si>
  <si>
    <t>2149/2023</t>
  </si>
  <si>
    <t>2023.011812</t>
  </si>
  <si>
    <t xml:space="preserve">Liquidação da NE nº 2022NE0002053 - Ref. a aquisição de equipamentos de informática: 2 (duas) unidades de COMPUTADORES TIPO 3 – “NOTEBOOK” (tombo n° 18856 e 18857) , para atender demandas da PGJ, conforme DANFE n° 129 e SEI 2023.011450 (parte 1).
</t>
  </si>
  <si>
    <t>129/2023</t>
  </si>
  <si>
    <t>2179/2023</t>
  </si>
  <si>
    <t xml:space="preserve">2023.011450 </t>
  </si>
  <si>
    <t>Liquidação da NE nº 2022NE0002277 - Ref. a aquisição de equipamentos de informática: 2 (duas) unidades de COMPUTADORES TIPO 3 – “NOTEBOOK” (tombo n° 18856 e 18857) , para atender demandas da PGJ, conforme DANFE n° 129 e SEI 2023.011450 (parte 2).</t>
  </si>
  <si>
    <t>2180/2023</t>
  </si>
  <si>
    <t>Liquidação da NE nº 2022NE0002600 "- Ref. a aquisição de equipamentos de informática: 33 (trinta e três) conjuntos de MICROCOMPUTADORES TIPO “ALL IN ONE” (TOMBOS 18756 a 18855), conforme DANFE n° 128 e SEI 2023.011451.</t>
  </si>
  <si>
    <t>128/2023</t>
  </si>
  <si>
    <t>2181/2023</t>
  </si>
  <si>
    <t>2023.011451</t>
  </si>
  <si>
    <t xml:space="preserve"> N F GRANDE &amp; CIA LTDA  EPP</t>
  </si>
  <si>
    <t>Liquidação da NE n. 2023NE0000957 "- Ref. a aquisição de material de expediente e outros, para o atendimento das demandas da Procuradoria Geral de Justiça, bandeiras do Amazonas, do Brasil e do MPAM, conforme NF-e n° 14463 e SEI 2023.011900.</t>
  </si>
  <si>
    <t>14463/2023</t>
  </si>
  <si>
    <t>2182/2023</t>
  </si>
  <si>
    <t>2023.011900</t>
  </si>
  <si>
    <t xml:space="preserve"> E2 IMPORTACAO E EXPORTACAO LTDA ME</t>
  </si>
  <si>
    <t>Liquidação da NE nº 2023NE0000732 - Ref. a aquisição de 2 (dois) drones tombos n° 22181 e 22182 (1066171) para dotar a DEAC de infraestrutura física necessária as suas atividades administrativas, conforme NF-e nº 290 e SEI 2023.011197.</t>
  </si>
  <si>
    <t>290/2023</t>
  </si>
  <si>
    <t>2183/2023</t>
  </si>
  <si>
    <t>2023.011197</t>
  </si>
  <si>
    <t xml:space="preserve">  S DE O PEDROSA - ME</t>
  </si>
  <si>
    <t xml:space="preserve">Liquidação da NE nº 2023NE0001243 - Ref. a aquisição de materiais de expediente e outros, conforme NF-e nº 7804 e demais documentos no PI-SEI 2023.012201. </t>
  </si>
  <si>
    <t>7804/2023</t>
  </si>
  <si>
    <t>2205/2023</t>
  </si>
  <si>
    <t>2023.012201</t>
  </si>
  <si>
    <t xml:space="preserve">Liquidação da NE nº 2023NE0001244 - Ref. a aquisição de materiais de expediente e outros, conforme NF-e nº 7808 e demais documentos no PI-SEI 2023.012211. </t>
  </si>
  <si>
    <t>7808/2023</t>
  </si>
  <si>
    <t>2206/2023</t>
  </si>
  <si>
    <t>2023.012211</t>
  </si>
  <si>
    <t xml:space="preserve"> BETEL MÓVEIS EIRELLI</t>
  </si>
  <si>
    <t>Liquidação da NE nº 2023NE0000475 Ref. a aquisição de um gaveteiro, (TOMBO N° 22216),  para atender às necessidades da 58ª Promotoria de Justiça, conf. NF-e 139 e demais documentos no PI-SEI 2023.012685.</t>
  </si>
  <si>
    <t>139/2023</t>
  </si>
  <si>
    <t>2222/2023</t>
  </si>
  <si>
    <t>2023.012685</t>
  </si>
  <si>
    <t>Liquidação da NE nº 2023NE0000438 - Ref. a aquisição de duas mesas retas, para suprir às necessidades da Assessoria de Comunicação, (TOMBOS N° 22186 e 22187), conf. NF-e 138 e demais documentos no PI-SEI 2023.012548.</t>
  </si>
  <si>
    <t>138/2023</t>
  </si>
  <si>
    <t>2223/2023</t>
  </si>
  <si>
    <t>2023.012548</t>
  </si>
  <si>
    <t xml:space="preserve"> CECIL CONCORDE COMERCIO INDUSTRIA IMPORTACAO E EXP</t>
  </si>
  <si>
    <t>Liquidação da NE nº 2023NE0000144 - Ref. a aquisição de materiais de consumo, voltados para materiais de higiene e limpeza, conf. DANFE N° 91811 e demais documentos no PI-SEI 2023.012318.</t>
  </si>
  <si>
    <t>91811/2023</t>
  </si>
  <si>
    <t>2264/2023</t>
  </si>
  <si>
    <t>2023.012318</t>
  </si>
  <si>
    <t>Liquidação da NE nº 2023NE0000951 - Ref. a aquisição de materiais de consumo, voltados para materiais de expediente, conf. DANFE N° 91591 e demais documentos no PI-SEI 2023.012314.</t>
  </si>
  <si>
    <t>91591/2023</t>
  </si>
  <si>
    <t>2265/2023</t>
  </si>
  <si>
    <t>2023.012314</t>
  </si>
  <si>
    <t>Liquidação da NE nº 2023NE0000952 - Ref. a aquisição de materiais de consumo, voltados para Material De Acondicionamento  E Embalagem, conf. DANFE N° 91588 e demais documentos no PI-SEI 2023.012312.</t>
  </si>
  <si>
    <t>91588/2023</t>
  </si>
  <si>
    <t>2266/2023</t>
  </si>
  <si>
    <t>2023.012312</t>
  </si>
  <si>
    <t xml:space="preserve"> THIAGO ROCHA DA SILVA (T&amp;A INSTALAÇÕES)</t>
  </si>
  <si>
    <t>Liquidação da NE nº 2022NE0001252 - Ref. a aquisição de sistema de controle de acesso, com biometria (tombo n° 19249 e 19250), , conforme NF-e n° 1 e demais documentos no PI-SEI 2023.009484.</t>
  </si>
  <si>
    <t>001/2023</t>
  </si>
  <si>
    <t>2280/2023</t>
  </si>
  <si>
    <t xml:space="preserve">2023.009484 </t>
  </si>
  <si>
    <t xml:space="preserve"> SIS COMERCIO DE MATERIAIS E EQUIPAMENTOS</t>
  </si>
  <si>
    <t>Liquidação da NE nº 2022NE0000844 - Ref. a aquisição de quadros brancos e cavaletes, Tombos nº 21932 e 21936 (1064473), para atender às necessidades do Programa Recomeçar, conforme DANFe nº 3128 e SEI 2023.010923.</t>
  </si>
  <si>
    <t>3128/2023</t>
  </si>
  <si>
    <t>2300/2023</t>
  </si>
  <si>
    <t>2023.010923</t>
  </si>
  <si>
    <t>Liquidação da NE nº 2023NE0000417 Ref. a aquisição de mobiliário em geral, Tombos nº 22221 a  22235, para suprir as necessidades da PJ de Urucurituba, conforme DANFe nº 137 e  PI-SEI 2023.012699.</t>
  </si>
  <si>
    <t>137/2023</t>
  </si>
  <si>
    <t>2301/2023</t>
  </si>
  <si>
    <t>2023.012699</t>
  </si>
  <si>
    <t>Liquidação da NE nº 2023NE0000330 - - Ref. Aquisição de mobiliário em geral, Tombos nº 22217 a 22220, para suprir as necessidades da Divisão de Engenharia, Arquitetura e Cálculo desta PGJ, conforme NF-e nº 135 e SEI 2023.012695.</t>
  </si>
  <si>
    <t>135/2023</t>
  </si>
  <si>
    <t>2310/2023</t>
  </si>
  <si>
    <t>2023.012695</t>
  </si>
  <si>
    <t>Liquidação da NE nº 2023NE0000418 - Ref. Aquisição de mobiliário em geral, Tombos nº 22188 a 22195, para suprir as necessidades da Promotoria de Justiça de Urucurituba, conforme NF-e nº 136 e SEI 2023.012576.</t>
  </si>
  <si>
    <t>136/2023</t>
  </si>
  <si>
    <t>2311/2023</t>
  </si>
  <si>
    <t>2023.012576</t>
  </si>
  <si>
    <t>Liquidação da NE nº 2023NE0000846 - Ref. Aquisição de mobiliário em geral, Tombos nº 22236 a 22238, para suprir as necessidades da PGJ, conforme NF-e nº 143 e SEI 2023.012816.</t>
  </si>
  <si>
    <t>143/2023</t>
  </si>
  <si>
    <t>2317/2023</t>
  </si>
  <si>
    <t>2023.012816</t>
  </si>
  <si>
    <t xml:space="preserve"> F ALVES DOS SANTOS JUNIOR</t>
  </si>
  <si>
    <t>Liquidação da NE nº 2023NE0000050 Referente a fornecimento de água mineral em vasilhames de 20L à PGJ/AM pela F. Alves dos Santos Júnior ME, conforme contrato nº 013/2022/PGJ, NFe nº 930/2023 e SEI 2023.012946.</t>
  </si>
  <si>
    <t>930/2023</t>
  </si>
  <si>
    <t>2318/2023</t>
  </si>
  <si>
    <t>2023.012946</t>
  </si>
  <si>
    <t>Liquidação da NE nº 2023NE0001018 - Ref. Aquisição de mobiliário em geral, tombos nº 22200 a 22205, para suprir as necessidades da PGJ, conforme NF-e nº 144 e SEI 2023.012570.</t>
  </si>
  <si>
    <t>144/2023</t>
  </si>
  <si>
    <t>2319/2023</t>
  </si>
  <si>
    <t>2023.012570</t>
  </si>
  <si>
    <t>Liquidação da NE nº 2023NE0000848 - Ref. Aquisição de 4 cadeiras fixas Diretor com braços, Tombos nº 22196 a 22199, para suprir as necessidades da PGJ, conforme NF-e nº 141 e SEI 2023.012573.</t>
  </si>
  <si>
    <t>141/2023</t>
  </si>
  <si>
    <t>2321/2023</t>
  </si>
  <si>
    <t>2023.012573</t>
  </si>
  <si>
    <t>Liquidação da NE nº 2023NE0000858 - Ref. Aquisição de 1 cadeira giratória Presidente com braços, Tombo nº 22206, para suprir as necessidades da PGJ/MPAM, conforme NF-e nº 140 e SEI 2023.012559.</t>
  </si>
  <si>
    <t>140/2023</t>
  </si>
  <si>
    <t>2324/2023</t>
  </si>
  <si>
    <t>2023.012559</t>
  </si>
  <si>
    <t>Liquidação da NE nº 2023NE0001016 - Ref. a aquisição de 1 CONDICIONADOR DE AR SPLIT 18.000 BTUS (tombo n° 22175), para atender as necessidades da 18ª Procuradoria de Justiça, conforme DANFE n° 926 e SEI 2023.0111175.</t>
  </si>
  <si>
    <t>926/2023</t>
  </si>
  <si>
    <t>2325/2023</t>
  </si>
  <si>
    <t>2023.011175</t>
  </si>
  <si>
    <t>Liquidação da NE nº 2023NE0000851 - Ref. a aquisição de mobiliário em geral, Tombos nº 22208 a 22214 (1074928), conforme NF-e nº 142 e demais documentos no PI-SEI 2023.012813.</t>
  </si>
  <si>
    <t>142/2023</t>
  </si>
  <si>
    <t>2331/2023</t>
  </si>
  <si>
    <t>2023.012813</t>
  </si>
  <si>
    <t>Fonte da informação: Sistema eletronico de informações (SEI) e sistema AFI. DOF/MPAM.</t>
  </si>
  <si>
    <t>Data da última atualização: 19/07/2023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</si>
  <si>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</si>
  <si>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</si>
  <si>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</si>
  <si>
    <r>
      <rPr>
        <b/>
        <sz val="14"/>
        <color rgb="FF000000"/>
        <rFont val="Arial"/>
        <family val="2"/>
        <charset val="1"/>
      </rPr>
      <t xml:space="preserve">ORDEM CRONOLÓGICA DE PAGAMENTO DE </t>
    </r>
    <r>
      <rPr>
        <b/>
        <sz val="14"/>
        <color rgb="FF2A6099"/>
        <rFont val="Arial"/>
        <family val="2"/>
        <charset val="1"/>
      </rPr>
      <t xml:space="preserve"> LOCAÇÕES</t>
    </r>
  </si>
  <si>
    <t xml:space="preserve"> MARIA DA GLORIA DA SILVA CONRADO</t>
  </si>
  <si>
    <t xml:space="preserve">Liquidação da NE nº 2023NE0000444 - Referente a locação de imóvel para instalação da PJ de Eirunepé/AM, C.A. 012/2023-MP/PGJ, mês de ABRIL/2023, conforme recibo 04/2023 e SEI 2023.010840.
</t>
  </si>
  <si>
    <t>Recibo 04/2023</t>
  </si>
  <si>
    <t>2017/2023</t>
  </si>
  <si>
    <t>2023.010840</t>
  </si>
  <si>
    <t xml:space="preserve"> JOZIVAN DOS SANTOS SOUZA</t>
  </si>
  <si>
    <t>Liquidação da NE nº 2023NE0000337 - Ref. a locação de imóvel da Promotoria de Justiça da Comarca de Barreirinha/AM, ref. a ABR/23, conf. 1º T.A. ao C.A  nº 006/2023-MP/PGJ, conf. Recibo de Aluguel 04/2023 e SEI 2023.009935.</t>
  </si>
  <si>
    <t>Recibo 04-05/2023</t>
  </si>
  <si>
    <t>2023.009935</t>
  </si>
  <si>
    <t xml:space="preserve"> VERA NEIDE PINTO CAVALCANTE</t>
  </si>
  <si>
    <t>Liquidação da NE nº 2022NE0000718 - Ref. a locação de imóvel da Promotoria de Justiça de Coari, mês
 MAIO/23, nos termos do 4º T.A. do C.A. nº 019/2018-MP/PGJ, conf. Recibo de Aluguel 05/2023 e SEI 2023.011657.</t>
  </si>
  <si>
    <t>Recibo 05/2023</t>
  </si>
  <si>
    <t>2082/2023</t>
  </si>
  <si>
    <t>2023.011657</t>
  </si>
  <si>
    <t>Liquidação da NE nº 2023NE0000009 - Ref. a locação de imóvel da Promotoria de Justiça de Coari, mês MAIO/23, nos termos do 4º T.A. do C.A. nº 019/2018-MP/PGJ, conf. Recibo de Aluguel 05/2023 e SEI 2023.011657 (parte 2).</t>
  </si>
  <si>
    <t>2084/2023</t>
  </si>
  <si>
    <t xml:space="preserve"> SAMUEL MENDES DA SILVA</t>
  </si>
  <si>
    <t>Liquidação da NE nº 2023NE0000468 - Ref. a locação de imóvel para abrigar as instalações da Promotoria de Justiça de Juruá/AM, ref. a MAIO/2023, conf. C.A. n° 004/2021-MP/PGJ e SEI 2023.011417.</t>
  </si>
  <si>
    <t>2088/2023</t>
  </si>
  <si>
    <t>2023.011417</t>
  </si>
  <si>
    <t xml:space="preserve"> ALVES LIRA LTDA</t>
  </si>
  <si>
    <t xml:space="preserve">Liquidação da NE nº 2022NE0000061 - Ref. a locação de imóvel, mês de MAIO/2023, na Rua Belo  Horizonte, n° 500, Aleixo, Manaus/AM conforme Recibo de Aluguel s/nº e demais documentos do PI-SEI 2023.011490 (parte 1).
</t>
  </si>
  <si>
    <t>2089/2023</t>
  </si>
  <si>
    <t xml:space="preserve">2023.011490 </t>
  </si>
  <si>
    <t>Liquidação da NE nº 2023NE0000043 - Ref. a locação de imóvel, mês de MAIO/2023, na Rua Belo  Horizonte, n° 500, Aleixo, Manaus/AM conforme Recibo de Aluguel s/nº e demais documentos do PI-SEI 2023.011490 (parte 2).</t>
  </si>
  <si>
    <t>2090/2023</t>
  </si>
  <si>
    <t xml:space="preserve"> JOSIELE SILVA DE SOUZA</t>
  </si>
  <si>
    <t>Liquidação da NE nº 2023NE0000072 - Ref. a Locação de imóvel localizado na  Avenida Amazonas, 14, Bairro São Lázaro, Urucurituba-AM, ref. a  ABR/2023, C.A. nº 003/2023-MP/PGJ, conf. Recibo de Aluguel 05/2023 e SEI 2023.011388.</t>
  </si>
  <si>
    <t>2091/2023</t>
  </si>
  <si>
    <t xml:space="preserve"> 2023.011388</t>
  </si>
  <si>
    <t xml:space="preserve"> COENCIL EMPREENDIMENTOS IMOBILIÁRIOS LTDA</t>
  </si>
  <si>
    <t>Liquidação da NE nº 2023NE0000012 - Ref. a locação de imóvel da UNAD Paraíba, ref. ao mês de MAIO/2023, nos termos do C.A. nº 032/2018-MP/PGJ, conf. Recibo de Aluguel 56/2023 e SEI 2023.011487.</t>
  </si>
  <si>
    <t>Recibo 56/2023</t>
  </si>
  <si>
    <t>2092/2023</t>
  </si>
  <si>
    <t>2023.011487</t>
  </si>
  <si>
    <t xml:space="preserve"> VANIAS BATISTA MENDONÇA</t>
  </si>
  <si>
    <t xml:space="preserve">Liquidação da NE nº 2023NE0000015 - Referente a locação de imóvel no bairro Aleixo, mês de maio/2023, 2º TA do CA nº 033/2019-MP/PGJ, conforme Recibo de Aluguel s/nº e demais documentos do PI-SEI 2023.011382.
</t>
  </si>
  <si>
    <t>2101/2023</t>
  </si>
  <si>
    <t>2023.011382</t>
  </si>
  <si>
    <t xml:space="preserve"> GABRIEL AGUIAR DE LIMA</t>
  </si>
  <si>
    <t>Liquidação da NE nº 2023NE0000053 - Ref. a locação de imóvel da Promotoria de Justiça do Município de Manacapuru-Am, ref. a MAIO/2023, conf. Recibo de Aluguel S/N e SEI 2023.011580, 1° T.A. 031/2021-MP/PGJ.</t>
  </si>
  <si>
    <t>2145/2023</t>
  </si>
  <si>
    <t>2023.011580</t>
  </si>
  <si>
    <t xml:space="preserve">Liquidação da NE nº 2023NE0000337 - Ref. a locação de imóvel da Promotoria de Justiça da Comarca de Barreirinha/AM, ref. a MAIO/23, conf. 1º T.A. ao C.A  nº 006/2023-MP/PGJ, conf. Recibo de Aluguel 05/2023 e SEI 2023.012773.
</t>
  </si>
  <si>
    <t>2407/2023</t>
  </si>
  <si>
    <t>2023.012773</t>
  </si>
  <si>
    <t xml:space="preserve"> SENCINET BRASIL SERVICOS DE TELECOMUNICACOES LTDA</t>
  </si>
  <si>
    <t>Liquidação da NE nº 2023NE0000026 - Ref. a Serviços de locação de equipamentos para links de comunicação, ref. a ABRIL/2023, nos termos do 1° T.A. do CA 013/2021-MP/PGJ, conforme Fatura n° 17176 e SEI 2023.010216</t>
  </si>
  <si>
    <t>Fatura nº 17176</t>
  </si>
  <si>
    <t>2428/2023</t>
  </si>
  <si>
    <t>2023.010216</t>
  </si>
  <si>
    <t>Liquidação da NE nº 2023NE0000028 - Ref. a Prestação de Serviços de Locação de equipamentos para links de comunicação, ref. a ABRIL/2023, nos termos do 1° T.A. do CA 022/2021-MP/PGJ, conf. Fatura n° 17177 e SEI 2023.010217.</t>
  </si>
  <si>
    <t>Fatura nº 17177</t>
  </si>
  <si>
    <t>2430/2023</t>
  </si>
  <si>
    <t>2023.010217</t>
  </si>
  <si>
    <r>
      <t xml:space="preserve">ORDEM CRONOLÓGICA DE PAGAMENTOS DE </t>
    </r>
    <r>
      <rPr>
        <b/>
        <sz val="14"/>
        <color theme="4" tint="-0.249977111117893"/>
        <rFont val="Arial"/>
        <family val="2"/>
      </rPr>
      <t>PRESTAÇÃO DE SERVIÇOS</t>
    </r>
  </si>
  <si>
    <t xml:space="preserve">Liquidação da NE n. 2023NE0000995 - Referente ao serviço de instalação dos condicionadores de ar, adquiridos pelo processo SEI 2023.007817, para o atendimento das necessidades da PJ de Urucurituba, conforme NFS-e n° 217 e SEI 2023.010009.
</t>
  </si>
  <si>
    <t>217/2023</t>
  </si>
  <si>
    <t>1896/2023</t>
  </si>
  <si>
    <t>2023.010009</t>
  </si>
  <si>
    <t xml:space="preserve"> EFICAZ ASSESSORIA DE COMUNICAÇÃO LTDA</t>
  </si>
  <si>
    <t>Liquidação da NE nº 2023NE0000258 - Referente a prestação de serviços de Mailing e clipping jornalístico online, mês de Abril/2023, nos termos do C.A. 001/2022-MP/PGJ, conforme NFS-e 1121 e SEI 2023.008995.</t>
  </si>
  <si>
    <t>1121/2023</t>
  </si>
  <si>
    <t>2007/2023</t>
  </si>
  <si>
    <t>2023.008995</t>
  </si>
  <si>
    <t xml:space="preserve"> OCA  VIAGENS E TURISMO DA AMAZONIA LIMITADA</t>
  </si>
  <si>
    <t>Liquidação da NE nº 2023NE0000046 - Referente a contratação de empresa especializada para prestação de serviços em agenciamento de viagens para atender as necessidades do MPEAM/PGJ, Abril/2023, conforme Fatura Nº 58171 e SEI 2023.009951.</t>
  </si>
  <si>
    <t>Fatura nº 58171</t>
  </si>
  <si>
    <t>2008/2023</t>
  </si>
  <si>
    <t>2023.009951</t>
  </si>
  <si>
    <t xml:space="preserve"> VILA DA BARRA COM E REP E SERV DE DEDETIZACAO LTDA</t>
  </si>
  <si>
    <t xml:space="preserve">Liquidação da NE nº 2023NE0000039 Ref. a serviços de dedetização da PGJ/AM, realizados em Abril/2023, conforme descrito  na Nota Fiscal n.º 2532 e demais documentos no PI-SEI 2023.010082.
</t>
  </si>
  <si>
    <t>2532/2023</t>
  </si>
  <si>
    <t>2009/2023</t>
  </si>
  <si>
    <t>2023.010082</t>
  </si>
  <si>
    <t xml:space="preserve"> SAAE SERVICO AUTONOMO DE AGUA E ESGOTOS DE ITACOAT</t>
  </si>
  <si>
    <t>Liquidação da NE nº 2023NE0000006 - Referente a prestação de serv. continuados de água potável, na cidade de Itacoatiara/AM, conf. Fat. de Maio/2023 e PI-SEI 2023.010307.</t>
  </si>
  <si>
    <t>Fatura nº 237538615</t>
  </si>
  <si>
    <t>2010/2023</t>
  </si>
  <si>
    <t>2023.010307</t>
  </si>
  <si>
    <t xml:space="preserve"> EMPRESA BRASILEIRA DE CORREIOS E TELEGRAFOS EBCT</t>
  </si>
  <si>
    <t>Liquidação da NE nº 2022NE0000204 - Referente a prestação de serviços postais, mês de Abril/2023, nos termos do CA nº 035/2021-MP/PGJ, conforme Fatura 66441 e SEI 2023.011060 (boleto pago em 29/05/2023).</t>
  </si>
  <si>
    <t>Fatura nº 66441</t>
  </si>
  <si>
    <t>2013/2023</t>
  </si>
  <si>
    <t xml:space="preserve">2023.011060 </t>
  </si>
  <si>
    <t xml:space="preserve"> ECOSEGM E CONSULTORIA AMBIENTAL LTDA ME</t>
  </si>
  <si>
    <t>Liquidação da NE nº 2023NE0000082 - Ref. a serviços de análises laboratoriais da Estação de Tratamento de Esgotos – ETE, ref. à 12ª medição, conf. 2º T.A. ao C.A. Nº 003/2020 – MP/PGJ, NFS-e n° 3598 e SEI 2023.009846.</t>
  </si>
  <si>
    <t>3598/2023</t>
  </si>
  <si>
    <t>2023.009846</t>
  </si>
  <si>
    <t xml:space="preserve"> MOVLEADS AGENCIA DE MARKETING DIGITAL LTDA.</t>
  </si>
  <si>
    <t xml:space="preserve">Liquidação da NE nº 2023NE0000054 - Ref. Prestação de serviço de despesas de design gráfico, editoração de publicações e outros materiais. Ref. 22/04/2023 à 23/05/2023, conf. NFS-e n° 119 e SEI 2023.010654. </t>
  </si>
  <si>
    <t>119/2023</t>
  </si>
  <si>
    <t>2023/2023</t>
  </si>
  <si>
    <t>2023.010654</t>
  </si>
  <si>
    <t xml:space="preserve"> SOFTPLAN PLANEJAMENTO E SISTEMAS LTDA</t>
  </si>
  <si>
    <t>Liquidação da NE nº 2023NE0000032 - Ref. a serviço sobre infraestrutura, conf. 1° T.A. ao C.A. 019/2021-MP/PGJ, correspondente ao mês de MARÇO/2023, conforme NFS-e 543828 e SEI 2023.009514.</t>
  </si>
  <si>
    <t>543828/2023</t>
  </si>
  <si>
    <t>2024/2023</t>
  </si>
  <si>
    <t>2023.009514</t>
  </si>
  <si>
    <t>Liquidação da NE nº 2023NE0000032 - Ref. a serviço sobre infraestrutura, correspondente ao mês de ABRIL/2023, conf. 1° T.A. ao C.A. 019/2021-MP/PGJ, conforme NFS-e 544612 e SEI 2023.010122.</t>
  </si>
  <si>
    <t>544612/2023</t>
  </si>
  <si>
    <t>2029/2023</t>
  </si>
  <si>
    <t>2023.010122</t>
  </si>
  <si>
    <t>Liquidação da NE nº 2023NE0000084 - Ref. a serviço de Sustentação, correspondente ao mês de MARÇO/2023, conf. 1° T.A. ao C.A. 019/2021-MP/PGJ, conf. NFS-e 543825 e SEI 2023.009510.</t>
  </si>
  <si>
    <t>543825/2023</t>
  </si>
  <si>
    <t>2043/2023</t>
  </si>
  <si>
    <t>2023.009510</t>
  </si>
  <si>
    <t>Liquidação da NE nº 2023NE0000084 - Ref. serviço de Garantia de Evolução Tecnológica e Funcional - GETF, ref. a MARÇO/2023, conf. NFS-e 543826 e SEI 2023.009511.</t>
  </si>
  <si>
    <t>543826/2023</t>
  </si>
  <si>
    <t>2045/2023</t>
  </si>
  <si>
    <t>2023.009511</t>
  </si>
  <si>
    <t xml:space="preserve">Liquidação da NE nº 2023NE0000084 - Ref. serviço de Garantia de Evolução Tecnológica e Funcional - GETF, ref. a Abril/2023, conf. NFS-e 544610 e SEI 2023.010116.
</t>
  </si>
  <si>
    <t>544610/2023</t>
  </si>
  <si>
    <t>2046/2023</t>
  </si>
  <si>
    <t>2023.010116</t>
  </si>
  <si>
    <t>Liquidação da NE nº 2023NE0000084  - Referente a serviço de suporte de primeiro nível a PGJ/AM pela SOFTPLAN LTDA, relativo a março/2023, conforme contrato nº 019/2021/PGJ, NFSe nº 543827 e SEI nº 2023.009513.</t>
  </si>
  <si>
    <t>543827/2023</t>
  </si>
  <si>
    <t>2047/2023</t>
  </si>
  <si>
    <t>2023.009513</t>
  </si>
  <si>
    <t xml:space="preserve">Liquidação da NE nº 2023NE0000084  - Referente a serviço de suporte de primeiro nível a PGJ/AM pela SOFTPLAN LTDA, relativo a abril/2023, conforme contrato nº 019/2021/PGJ, NFSe nº 544611 e SEI nº 2023.010114.
</t>
  </si>
  <si>
    <t>544611/2023</t>
  </si>
  <si>
    <t>2048/2023</t>
  </si>
  <si>
    <t>2023.010114</t>
  </si>
  <si>
    <t xml:space="preserve"> ARGO SOLUÇÕES EM TECNOLOGIA DA INFORMACAO LTDA</t>
  </si>
  <si>
    <t>Liquidação da NE nº 2023NE0000960 - Referente a assinatura de licença de uso do software FLICKR PRO, por um período de 24 (vinte e quatro) meses, com o intuito de atender às necessidades da ASCOM do MPAM, conforme NFS-e n° 862 e SEI 2023.010188.</t>
  </si>
  <si>
    <t>862/2023</t>
  </si>
  <si>
    <t>2049/2023</t>
  </si>
  <si>
    <t>2023.010188</t>
  </si>
  <si>
    <t xml:space="preserve"> FUNDO DE MODERNIZAÇÃO E REAPARELHAMENTO DO PODER JUDICIARIO ESTADUAL</t>
  </si>
  <si>
    <t>Liquidação da NE n. 2023NE0000122 - Referente a pagamento de Cessão onerosa de espaços do Tribunal de Justiça do Amazonas 001/2021 - TJ, mês de maio/2023, conforme SEI 2023.011284.</t>
  </si>
  <si>
    <t>Memorando nº 102/2023</t>
  </si>
  <si>
    <t>2052/2023</t>
  </si>
  <si>
    <t>2023.011284</t>
  </si>
  <si>
    <t xml:space="preserve"> INFOCONNECT IMPORTACAO E EXPORTACAO LTDA</t>
  </si>
  <si>
    <t>Liquidação da NE nº 2023NE0000355 -Ref. serviços de instalação de sistemas de CFTV, para atender ao SPAT, à DTIC e ao CAOCRIMO/GAECO, conforme NFS-e 16 e SEI 2023.009116.</t>
  </si>
  <si>
    <t>16/2023</t>
  </si>
  <si>
    <t>2077/2023</t>
  </si>
  <si>
    <t>2023.009116</t>
  </si>
  <si>
    <t xml:space="preserve"> OCA SERVICOS DE PUBLICIDADE LTDA</t>
  </si>
  <si>
    <t>Liquidação da NE nº 2023NE0000817 - Ref. a serviços gráficos, para atender à demanda da PGJ/MPAM, conforme NFS-e nº 1050 e demais documentos no PI-SEI 2023.009746.</t>
  </si>
  <si>
    <t>1050/2023</t>
  </si>
  <si>
    <t>2078/2023</t>
  </si>
  <si>
    <t>2023.009746</t>
  </si>
  <si>
    <t xml:space="preserve"> TECNETWORKING SERVICOS E SOLUCOES EM TI LTDA</t>
  </si>
  <si>
    <t>Liquidação da NE nº 2023NE0000562 - Ref. a serviço de  de licença da suite ADOBE CREATIVE CLOUD &amp;#8208; VIP e ADOBE ACROBAT PRO DC &amp;#8208; VIP, conf. NFS-e 1397, ref ao C.A. 011/2023-MP/PGJ e SEI 2023.009431.</t>
  </si>
  <si>
    <t>1397/2023</t>
  </si>
  <si>
    <t>2079/2023</t>
  </si>
  <si>
    <t>2023.009431</t>
  </si>
  <si>
    <t xml:space="preserve"> OI S.A.</t>
  </si>
  <si>
    <t>Liquidação da NE nº 2023NE0000013 - Ref. a Serviço Telefônico Fixo Comutado - STFC, referente a MAIO/2023, conforme FATURA N° 0300039313550 e demais documentos no PI-SEI 2023.010544 - 5º T.A. ao C.A. 035/2018-MP/PGJ.</t>
  </si>
  <si>
    <t>Fatura nº 0300039313550</t>
  </si>
  <si>
    <t>2080/2023</t>
  </si>
  <si>
    <t xml:space="preserve">2023.010544 </t>
  </si>
  <si>
    <t>Liquidação da NE nº 2023NE0000013 - Ref. a Serviço Telefônico Fixo Comutado - STFC, referente a MAIO/2023, conforme FATURA N° 0300039313551 e demais documentos no PI-SEI 2023.010545 - 5º T.A. ao C.A. 035/2018-MP/PGJ.</t>
  </si>
  <si>
    <t>Fatura nº 0300039313551</t>
  </si>
  <si>
    <t>2083/2023</t>
  </si>
  <si>
    <t xml:space="preserve">2023.010545 </t>
  </si>
  <si>
    <t>Liquidação da NE nº 2023NE0000022 - Ref. a prestação de serviços de rede privada e fornecimento de acesso a internet, ref. a ABRIL/2023, conf. FATURA N° 300039312437 e SEI 2023.010029 - C.A. 018/2019-MP/PGJ, 3º TA.</t>
  </si>
  <si>
    <t>Fatura nº 300039312437</t>
  </si>
  <si>
    <t>2085/2023</t>
  </si>
  <si>
    <t xml:space="preserve">2023.010029 </t>
  </si>
  <si>
    <t>Liquidação da NE nº 2023NE0000021 - Ref. a prestação de serviços de rede privada e fornecimento de acesso a internet, ref. a ABRIL/2023, conf. FATURA N° 300039312437 e SEI 2023.010029 - C.A. 018/2019-MP/PGJ, 3º TA.</t>
  </si>
  <si>
    <t>2086/2023</t>
  </si>
  <si>
    <t xml:space="preserve"> UPDATE DIGITAL TECNOLOGIA DA INFORMAÇÃO LTDA</t>
  </si>
  <si>
    <t>Liquidação da NE n. 2023NE0000255 - Ref. a aquisição de Software para Registro de Ocorrências de Obra e acompanhamento em tempo real das obras, reformas e manutenções, conforme 2º TA ao CT 002/2021-MP/PGJ, conforme NFS-e nº 48241 e SEI 2023.009003.</t>
  </si>
  <si>
    <t>48241/2023</t>
  </si>
  <si>
    <t>2087/2023</t>
  </si>
  <si>
    <t>2023.009003</t>
  </si>
  <si>
    <t>Liquidação da NE nº 2023NE0000314 - Ref. a serviços gráficos, para atender à demanda da PGJ/MPAM, com referência a Fevereiro/2023 conforme NFS-e nº 970 e demais documentos no PI-SEI 2023.009377.</t>
  </si>
  <si>
    <t>970/2023</t>
  </si>
  <si>
    <t>2100/2023</t>
  </si>
  <si>
    <t>2023.009377</t>
  </si>
  <si>
    <t xml:space="preserve"> TRIVALE INSTITUICAO DE PAGAMENTO LTDA</t>
  </si>
  <si>
    <t xml:space="preserve">Liquidação da NE nº 2023NE0000017 - Referente a prestação de serviço de administração, gerenciamento e fornecimento de vale-alimentação no mês de maio/2023, conforme NFS-e 2096421, 3º TA do CA nº 015/2020 - MP/PGJ e SEI 2023.011989.
</t>
  </si>
  <si>
    <t>2096421/2023</t>
  </si>
  <si>
    <t>2127/2023</t>
  </si>
  <si>
    <t>2023.011989</t>
  </si>
  <si>
    <t xml:space="preserve"> CARLOS ALBERTO PEREIRA DE SIQUEIRA</t>
  </si>
  <si>
    <t>Liquidação da NE nº 2023NE0000408 - Ref. a Licença do Uso de Software): 01 UND ENVATO ELEMENTS (PERÍODO 12 MESES) / 01 UND FREEPIK (PERÍODO 12 MESES), conforme  CCA nº 01/2023, NFS-e n° 11 e SEI 2023.010674.</t>
  </si>
  <si>
    <t>011/2023</t>
  </si>
  <si>
    <t>2128/2023</t>
  </si>
  <si>
    <t>2023.010674</t>
  </si>
  <si>
    <t xml:space="preserve"> PRODAM PROCESSAMENTO DE DADOS AMAZONAS SA</t>
  </si>
  <si>
    <t xml:space="preserve">Liquidação da NE nº 2023NE0000042 - Referente a execução de sistemas AJURI, referente ao mês de Maio/2023, nos termos do CA nº 012/2021-MP/PGJ - 1º TA, conforme NFS-e nº 37931 e demais documentos do PI-SEI 2023.011612.
</t>
  </si>
  <si>
    <t>37931/2023</t>
  </si>
  <si>
    <t>2138/2023</t>
  </si>
  <si>
    <t>2023.011612</t>
  </si>
  <si>
    <t xml:space="preserve"> COSAMA COMPANHIA DE SANEAMENTO DO AMAZONAS</t>
  </si>
  <si>
    <t>Liquidação da NE nº 2023NE0001295 - Ref. a serviços de fornecimento de água potável em Tabatinga, ref. ao mês de OUTUBRO/2019, conf. faturas contidas no SEI 2023.009970 - C.A. 006/2022-MPAM/PGJ.</t>
  </si>
  <si>
    <t>Fatura nº 04943102019-4</t>
  </si>
  <si>
    <t>2143/2023</t>
  </si>
  <si>
    <t xml:space="preserve">2023.009970 </t>
  </si>
  <si>
    <t>Liquidação da NE nº 2023NE0001295 - Ref. a serviços de fornecimento de água potável em Codajás, ref. ao mês de OUTUBRO/2019, conf. fatura contida no SEI 2023.009970 - C.A. 006/2022-MPAM/PGJ.</t>
  </si>
  <si>
    <t>Fatura nº 28487102019-4</t>
  </si>
  <si>
    <t>2144/2023</t>
  </si>
  <si>
    <t xml:space="preserve"> AMAZONAS ENERGIA S/A</t>
  </si>
  <si>
    <t>Liquidação da NE nº 2023NE0000041 - Ref. a fornecimento de energia para a Unidade Descentralizada da capital, ref. a MAIO/2023, conf. 1° T.A. ao C.A. n° 010/2021-MP/PGJ, conf. fatura agrupada UC 0623650-2 e SEI 2023.011789.</t>
  </si>
  <si>
    <t>Fatura nº 73384114</t>
  </si>
  <si>
    <t>2146/2023</t>
  </si>
  <si>
    <t>2023.011789</t>
  </si>
  <si>
    <t xml:space="preserve"> TELEFONICA BRASIL S.A.</t>
  </si>
  <si>
    <t>Liquidação da NE nº 2023NE0000008 - Referente a serviço de telefonia móvel a PGJ/AM pela TELEFONICA BRASIL S.A., relativo a Maio/2023, conforme contrato nº 011/2018/PGJ - 4º TA, Fatura nº 0345991343/2023 e SEI nº 2023.011439.</t>
  </si>
  <si>
    <t>Fatura nº 0345991343</t>
  </si>
  <si>
    <t>2147/2023</t>
  </si>
  <si>
    <t>2023.011439</t>
  </si>
  <si>
    <t xml:space="preserve">Liquidação da NE nº 2022NE0000059 - Ref. serviços prestados de execução de Sistema Prodam RH, no mês de Maio/2023, nos termos do 4º TA do C.A.º 003/2019-MP/PGJ, conf. NFS-e nº 37930 e SEI 2023.011611.
</t>
  </si>
  <si>
    <t>37930/2023</t>
  </si>
  <si>
    <t>2164/2023</t>
  </si>
  <si>
    <t>2023.011611</t>
  </si>
  <si>
    <t xml:space="preserve">Liquidação da NE nº 2022NE0000198 - Ref. serviços prestados de execução de Sistema Prodam RH, no mês de Maio/2023, nos termos do 4º TA do C.A.º 003/2019-MP/PGJ, conf. NFS-e nº 37930 e SEI 2023.011611 (parte 2).
</t>
  </si>
  <si>
    <t>2165/2023</t>
  </si>
  <si>
    <t>Liquidação da NE nº 2022NE0000199 - Ref. serviços prestados de execução de Sistema Prodam RH, no mês de Maio/2023, nos termos do 4º TA do C.A.º 003/2019-MP/PGJ, conf. NFS-e nº 37930 e SEI 2023.011611 (parte 3).</t>
  </si>
  <si>
    <t>2168/2023</t>
  </si>
  <si>
    <t>Liquidação da NE nº 2023NE0000001 - Ref. a  serviços de fornecimento de água potável para a promotoria de Tabatinga, ref. a MAIO/2023, conf. fatura 04943052023-6 e SEI 2023.012131.</t>
  </si>
  <si>
    <t>Fatura nº 49430520236</t>
  </si>
  <si>
    <t>2023.012131</t>
  </si>
  <si>
    <t>Liquidação da NE nº 2023NE0000001 - Ref. a serviços de fornecimento de água potável para a promotoria de Carauari, ref. a MAIO/2023, conf. fatura 17246052023-9 e SEI 2023.012131.</t>
  </si>
  <si>
    <t>Fatura nº 172460520239</t>
  </si>
  <si>
    <t>2170/2023</t>
  </si>
  <si>
    <t>Liquidação da NE nº 2023NE0000001 - Ref. a  serviços de fornecimento de água potável para a promotoria de Codajás , ref. a MAIO/2023, conf. fatura 28487052023-6 e SEI 2023.012131.</t>
  </si>
  <si>
    <t>Fatura nº 284870520236</t>
  </si>
  <si>
    <t>2171/2023</t>
  </si>
  <si>
    <t>Liquidação da NE nº 2023NE0000001 - Ref. a serviços de fornecimento de água potável para a promotoria de Autazes, ref. a MAIO/2023, conf. fatura 22098052023-7 e SEI 2023.012131.</t>
  </si>
  <si>
    <t>Fatura nº 220980520237</t>
  </si>
  <si>
    <t>2172/2023</t>
  </si>
  <si>
    <t>Liquidação da NE nº 2023NE0000001 - Ref. a serviços de fornecimento de água potável para a promotoria de Juruá, ref. a MAIO/2023, conf. fatura 10918052023-0 e SEI 2023.012131.</t>
  </si>
  <si>
    <t>Fatura nº 109180520230</t>
  </si>
  <si>
    <t>2173/2023</t>
  </si>
  <si>
    <t>Liquidação da NE nº 2022NE0000204 - Ref. a prestação de serviços postais, referentes ao mês de MAIO/2023, nos termos do CA nº 035/2021-MP/PGJ, conforme Fatura 67001 e demais documentos do PI-SEI 2023.012026.</t>
  </si>
  <si>
    <t>Fatura nº 67001</t>
  </si>
  <si>
    <t>2174/2023</t>
  </si>
  <si>
    <t>2023.012026</t>
  </si>
  <si>
    <t xml:space="preserve"> CASA NOVA ENGENHARIA E CONSULTORIA LTDA  ME</t>
  </si>
  <si>
    <t>Liquidação da NE nº 2023NE0000998 - Ref. a prestação de serviços de manutenção preventiva e corretiva da - ETE da PGJ/MPAM - 1ª medição, ref. a 27/04/2023 a 27/05/2023, conf. NFS-e 354, 2º T.A. ao 008/2021 - MPAM/PGJ e SEI 2023.011773.</t>
  </si>
  <si>
    <t>354/2023</t>
  </si>
  <si>
    <t>2207/2023</t>
  </si>
  <si>
    <t>2023.011773</t>
  </si>
  <si>
    <t>Liquidação da NE nº 2023NE0000040 Ref. a prestação do serviço de energia elétrica às Unidades Descentralizadas, referente a Maio/2023, conforme Fatura Agrupada 86746-2, e demais documentos no PI-SEI 2023.012282.</t>
  </si>
  <si>
    <t>Fatura nº 867462-05/2023</t>
  </si>
  <si>
    <t>2221/2023</t>
  </si>
  <si>
    <t>2023.012282</t>
  </si>
  <si>
    <t xml:space="preserve">Liquidação da NE nº 2023NE0000039 - Referente a serviços de dedetização da PGJ/AM, realizados em Maio/2023, conforme descrito  na NFSe n.º 2548 e demais documentos no PI-SEI 2023.012347.
</t>
  </si>
  <si>
    <t>2548/2023</t>
  </si>
  <si>
    <t>2224/2023</t>
  </si>
  <si>
    <t>2023.012347</t>
  </si>
  <si>
    <t>Liquidação da NE nº 2023NE0000029 - Ref. a Serviços de Comunicação de Dados e Circuitos Dedicados à transmissão de dados bidirecional, ref. ao período de ABRIL/2023, nos termos do 1° T.A. do CA 022/2021- MP/PGJ, conf. NF 7210 e SEI 2023.010217.</t>
  </si>
  <si>
    <t>7210/2023</t>
  </si>
  <si>
    <t>2429/2023</t>
  </si>
  <si>
    <t>Erro na data de registro da NL</t>
  </si>
  <si>
    <t xml:space="preserve"> MANAUS AMBIENTAL S.A</t>
  </si>
  <si>
    <t>Liquidação da NE nº 2023NE0000003 -  Ref. a prestação dos serviços públicos de abastecimento de água e esgotamento sanitário para a PGJ/MPAM - Abril/2023 - CA nº 008/2021-MP/PGJ, conf. Fatura Agrupada nº 1280201/2023 e SEI 2023.011412.</t>
  </si>
  <si>
    <t xml:space="preserve">Fatura nº 1280201 </t>
  </si>
  <si>
    <t>2267/2023</t>
  </si>
  <si>
    <t>2023.011412</t>
  </si>
  <si>
    <t>Liquidação da NE n. 2022NE0001252 - Ref. a aquisição de sistema de controle de acesso, com biometria (tombo n° 19249 e 19250), , conforme NFSe n° 111 e demais documentos no PI-SEI 2023.009484 (instalação).</t>
  </si>
  <si>
    <t>111/2023</t>
  </si>
  <si>
    <t>2283/2023</t>
  </si>
  <si>
    <t xml:space="preserve"> GIBBOR BRASIL PUBLICIDADE E PROPAGANDA LTDA</t>
  </si>
  <si>
    <t>Liquidação da NE nº 2023NE0000045 Ref. a  serviço de publicações do MP/AM  em jornal diário de grande circulação no Amazonas, 1º TA do C.A 011/2021-MP/PGJ, mês de maio/2023, conforme NFS-e n° 3145 e SEI 2023.012030.</t>
  </si>
  <si>
    <t>3145/2023</t>
  </si>
  <si>
    <t>2316/2023</t>
  </si>
  <si>
    <t>2023.012030</t>
  </si>
  <si>
    <t xml:space="preserve"> JF TECNOLOGIA LTDA - ME</t>
  </si>
  <si>
    <t>Liquidação da NE nº 2023NE0000016 - Ref. aos serviços de limpeza e conservação prestados no mês de Maio/23, conf. conforme C.A. 010/2020 - 3º TA, NFS-e 5304 e PI-SEI 2023.011644.</t>
  </si>
  <si>
    <t>5304/2023</t>
  </si>
  <si>
    <t>2302/2023</t>
  </si>
  <si>
    <t>2023.011644</t>
  </si>
  <si>
    <t>Liquidação da NE nº 2023NE0001221 - Ref. aos retroativos da repactuação do período de 01/01/2023 a 01/06/2023, dos serviços de limpeza e conservação , conf. conforme C.A. 010/2020 - 4º TA, NFS-e 5311 e PI-SEI 2023.011644.</t>
  </si>
  <si>
    <t>5311/2023</t>
  </si>
  <si>
    <t>2305/2023</t>
  </si>
  <si>
    <t xml:space="preserve"> G REFRIGERAÇAO COM E SERV DE REFRIGERAÇAO LTDA  ME</t>
  </si>
  <si>
    <t xml:space="preserve">Liquidação da NE nº 2023NE0000051 - Referente a manutenção preventiva e corretiva para os equipamentos de refrigeração (condicionadores de ar, bebedouros, geladeiras, etc) desta PGJ/AM, Maio/2023, conforme NFS-e nº 2785 e SEI 2023.011898.
</t>
  </si>
  <si>
    <t>2785/2023</t>
  </si>
  <si>
    <t>2309/2023</t>
  </si>
  <si>
    <t>2023.011898</t>
  </si>
  <si>
    <t>Liquidação da NE nº 2023NE0000016 -  Referente a Prestação de Serviços de sanitização da PGJ/AM, realizado em Maio de 2023, conforme NFS-e N° 5305 e demais documentos do PI-SEI 2023.012450.</t>
  </si>
  <si>
    <t>5305/2023</t>
  </si>
  <si>
    <t>2312/2023</t>
  </si>
  <si>
    <t>2023.012450</t>
  </si>
  <si>
    <t>Liquidação da NE nº 2023NE0000006 - Referente a prestação de serv. continuados de água potável, na cidade de Itacoatiara/AM, conf. Fatura 23074.02.2023 de Fevereiro/2023 e PI-SEI 2023.003300.</t>
  </si>
  <si>
    <t>Fatura nº 237538612</t>
  </si>
  <si>
    <t>2314/2023</t>
  </si>
  <si>
    <t>2023.003300</t>
  </si>
  <si>
    <t xml:space="preserve"> MAPFRE SEGUROS GERAIS S/A</t>
  </si>
  <si>
    <t>Liquidação da NE nº 2023NE0000572 - Ref. a contratação de empresa para prestação de serviços de seguro de veículos, para frota da PGJ, por 12 (doze) meses, CA N° 010/2023 – MP/PGJ, conforme APÓLICE DE SEGURO N° 2143000133531 e SEI 2023.010849.</t>
  </si>
  <si>
    <t>Apólice nº 2143000133531</t>
  </si>
  <si>
    <t>2322/2023</t>
  </si>
  <si>
    <t>2023.010849</t>
  </si>
  <si>
    <t xml:space="preserve"> MAQUINE MANUTENÇÃO ELETRICA</t>
  </si>
  <si>
    <t xml:space="preserve">Liquidação da NE nº 2023NE0000260 - Ref. a prestação de serviço de engenharia para limpeza, manutenção preventiva e corretiva da Subestação de 1000KVA e 300KVA, Carta Contrato n° 002/2023 - MP/PGJ, conforme NFS-e nº 150 e SEI 2023.011774.
</t>
  </si>
  <si>
    <t>150/2023</t>
  </si>
  <si>
    <t>2326/2023</t>
  </si>
  <si>
    <t>2023.011774</t>
  </si>
  <si>
    <t>Liquidação da NE n. 2023NE0000122 - Referente a pagamento de Cessão onerosa de espaços do Tribunal de Justiça do Amazonas 001/2021 - TJ, mês de junho/2023, conforme SEI 2023.012767.</t>
  </si>
  <si>
    <t>Memorando nº 123/2023</t>
  </si>
  <si>
    <t>2381/2023</t>
  </si>
  <si>
    <t>2023.012767</t>
  </si>
  <si>
    <t>Liquidação da NE nº 2023NE0000258 - Referente a prestação de serviços de Mailing e clipping jornalístico online, mês de Maio/2023, nos termos do C.A. 001/2022-MP/PGJ, conforme NFS-e 1125 e SEI 2023.011583.</t>
  </si>
  <si>
    <t>1125/2023</t>
  </si>
  <si>
    <t>2404/2023</t>
  </si>
  <si>
    <t>2023.011583</t>
  </si>
  <si>
    <t xml:space="preserve"> DAHORA PUBLICIADE, SERVIÇOS GRAFICOS E EVENTOS EIRELI</t>
  </si>
  <si>
    <t>Liquidação da NE nº 2022NE0002349 - Ref. a contratação, por demanda, de empresa especializada na prestação de serviços técnicos, para operação dos sistemas de som e comunicação audiovisual desta PGJ, conforme NFS-e 496 e SEI 2023.012109.</t>
  </si>
  <si>
    <t>496/2023</t>
  </si>
  <si>
    <t>2405/2023</t>
  </si>
  <si>
    <t>2023.012109</t>
  </si>
  <si>
    <t>Liquidação da NE nº 2023NE0000259 - Ref. a serviço de fornecimento de energia elétrica, conf. fatura agrupada 86993-7, (MAIO/23) ref. ao 4º T.A. ao C.A. 002/2019-MP/PGJ e PI-SEI 2023.012275.</t>
  </si>
  <si>
    <t>Fatura nº 0869937-05/2023</t>
  </si>
  <si>
    <t>2406/2023</t>
  </si>
  <si>
    <t>2023.012275</t>
  </si>
  <si>
    <t xml:space="preserve"> MAPROTEM MANAUS VIG. E PROTEÇAO ELET. MONITORADA LTDA</t>
  </si>
  <si>
    <t>Liquidação da NE nº 2022NE0000584 - Ref. manutenção preventiva e/ou corretiva do edifício anexo administrativo do MPAM/PGJ, ref. a ABR/2023 (22/03/2023 A 21/04/2023) - C.A. 006/2021 – MP/PGJ, conf. NFS-e 9256 e SEI 2023.009526.</t>
  </si>
  <si>
    <t>9256/2023</t>
  </si>
  <si>
    <t>2424/2023</t>
  </si>
  <si>
    <t>2023.009526</t>
  </si>
  <si>
    <t>Liquidação da NE nº 2023NE0000027 - Ref. a Serviços de Comunicação de Dados e Circuitos, ref. ao período de ABRIL/2023, nos termos do 1° T.A. do CA 013/2021, conf. Fatura 7209 e SEI 2023.010216.</t>
  </si>
  <si>
    <t>7209/2023</t>
  </si>
  <si>
    <t>2426/2023</t>
  </si>
  <si>
    <t>Liquidação da NE nº 2023NE0000027 - Ref. a serviços de Valor Adicionado e Circuitos, referente a ABRIL/2023, nos termos do 1° T.A. do CA 013/2021, conf. NFS-e n° 11560 e SEI 2023.010216.</t>
  </si>
  <si>
    <t>11560/2023</t>
  </si>
  <si>
    <t>2427/2023</t>
  </si>
  <si>
    <t>Liquidação da NE nº 2023NE0000006 - Ref. a serviços de água potável para o prédio da Promotoria de Itacoatiara, ref. a JUN/2023, C.A. 005/2022- MP/PGJ, conf. FATURA 06/2023 e SEI 2023.012661</t>
  </si>
  <si>
    <t>Fatura nº 237538616</t>
  </si>
  <si>
    <t>2431/2023</t>
  </si>
  <si>
    <t>2023.012661</t>
  </si>
  <si>
    <t xml:space="preserve"> EDITORA REVISTA DOS TRIBUNAIS LTDA</t>
  </si>
  <si>
    <t>Liquidação da NE nº 2023NE0000052 - Ref. a serviço de assinatura para acesso aos produtos online BIBLIOTECA DIGITAL PROVIEW e RT Online clássico, ambas da Editora Revista dos Tribunais LTDA, conforme DANFE N°  589294 e SEI 2023.011897.</t>
  </si>
  <si>
    <t>589294/2023</t>
  </si>
  <si>
    <t>2433/2023</t>
  </si>
  <si>
    <t>2023.011897</t>
  </si>
  <si>
    <t>Liquidação da NE nº 2023NE0000052 - Ref. a serviço de assinatura para acesso aos produtos online BIBLIOTECA DIGITAL PROVIEW e RT Online clássico, ambas da Editora Revista dos Tribunais LTDA, conforme DANFE N°  589295 e SEI 2023.011897.</t>
  </si>
  <si>
    <t>589295/2023</t>
  </si>
  <si>
    <t>2435/2023</t>
  </si>
  <si>
    <t xml:space="preserve"> COMPANHIA HUMAITENSE DE AGUAS E SANEAMENTO BASICO</t>
  </si>
  <si>
    <t>Liquidação da NE nº 2023NE0000004 - Ref. a serviços de fornecimento de água potável no município de Humaitá/AM, ref. a MARÇO/2023, C.A, 010/2021- MPAM/PGJ, conf. Fatura n° 023058992 e SEI 2023.012627.</t>
  </si>
  <si>
    <t>Fatura nº 023058992</t>
  </si>
  <si>
    <t>2436/2023</t>
  </si>
  <si>
    <t>2023.012627</t>
  </si>
  <si>
    <t>Liquidação da NE nº 2023NE0000052 - Ref. a serviço de assinatura para acesso aos produtos online BIBLIOTECA DIGITAL PROVIEW e RT Online clássico, ambas da Editora Revista dos Tribunais LTDA, conforme DANFE N°  589296 e SEI 2023.011897.</t>
  </si>
  <si>
    <t>589296/2023</t>
  </si>
  <si>
    <t>2437/2023</t>
  </si>
  <si>
    <t>Liquidação da NE nº 2023NE0000052 - Ref. a serviço de assinatura para acesso aos produtos online BIBLIOTECA DIGITAL PROVIEW e RT Online clássico, ambas da Editora Revista dos Tribunais LTDA, conforme DANFE N°  589297 e SEI 2023.011897</t>
  </si>
  <si>
    <t>589297/2023</t>
  </si>
  <si>
    <t>2438/2023</t>
  </si>
  <si>
    <t>Liquidação da NE nº 2023NE0000052 - Ref. a serviço de assinatura para acesso aos produtos online BIBLIOTECA DIGITAL PROVIEW e RT Online clássico, ambas da Editora Revista dos Tribunais LTDA, conforme DANFE N°  589298 e SEI 2023.011897.</t>
  </si>
  <si>
    <t>589298/2023</t>
  </si>
  <si>
    <t>2439/2023</t>
  </si>
  <si>
    <t>Liquidação da NE nº 2023NE0000052 - Ref. a serviço de assinatura para acesso aos produtos online BIBLIOTECA DIGITAL PROVIEW e RT Online clássico, ambas da Editora Revista dos Tribunais LTDA, conforme DANFE N°  589299 e SEI 2023.011897.</t>
  </si>
  <si>
    <t>589299/2023</t>
  </si>
  <si>
    <t>2440/2023</t>
  </si>
  <si>
    <t>Liquidação da NE nº 2023NE0000052 - Ref. a serviço de assinatura para acesso aos produtos online BIBLIOTECA DIGITAL PROVIEW e RT Online clássico, ambas da Editora Revista dos Tribunais LTDA, conforme DANFE N°  589300 e SEI 2023.011897.</t>
  </si>
  <si>
    <t>589300/2023</t>
  </si>
  <si>
    <t>2441/2023</t>
  </si>
  <si>
    <t>Liquidação da NE nº 2023NE0000052 - Ref. a serviço de assinatura para acesso aos produtos online BIBLIOTECA DIGITAL PROVIEW e RT Online clássico, ambas da Editora Revista dos Tribunais LTDA, conforme DANFE N°  589301 e SEI 2023.011897.</t>
  </si>
  <si>
    <t>589301/2023</t>
  </si>
  <si>
    <t>2442/2023</t>
  </si>
  <si>
    <t>Liquidação da NE nº 2023NE0000052 - Ref. a serviço de assinatura para acesso aos produtos online BIBLIOTECA DIGITAL PROVIEW e RT Online clássico, ambas da Editora Revista dos Tribunais LTDA, conforme DANFE N°  589728 e SEI 2023.011897.</t>
  </si>
  <si>
    <t>589728/2023</t>
  </si>
  <si>
    <t>2443/2023</t>
  </si>
  <si>
    <t>Liquidação da NE nº 2023NE0000052 - Ref. a serviço de assinatura para acesso aos produtos online BIBLIOTECA DIGITAL PROVIEW e RT Online clássico, ambas da Editora Revista dos Tribunais LTDA, conforme DANFE N°  589768 e SEI 2023.011897.</t>
  </si>
  <si>
    <t>589768/2023</t>
  </si>
  <si>
    <t>2444/2023</t>
  </si>
  <si>
    <t>Liquidação da NE nº 2023NE0000052 - Ref. a serviço de assinatura para acesso aos produtos online BIBLIOTECA DIGITAL PROVIEW e RT Online clássico, ambas da Editora Revista dos Tribunais LTDA, conforme DANFE N°  590659 e SEI 2023.011897.</t>
  </si>
  <si>
    <t>590659/2023</t>
  </si>
  <si>
    <t>2445/2023</t>
  </si>
  <si>
    <t>Liquidação da NE nº 2023NE0000052 - Ref. a serviço de assinatura para acesso aos produtos online BIBLIOTECA DIGITAL PROVIEW e RT Online clássico, ambas da Editora Revista dos Tribunais LTDA, conforme DANFE N°  590693 e SEI 2023.011897.</t>
  </si>
  <si>
    <t>590693/2023</t>
  </si>
  <si>
    <t>2446/2023</t>
  </si>
  <si>
    <t>Liquidação da NE nº 2023NE0000003 -  Ref. a prestação dos serviços públicos de abastecimento de água e esgotamento sanitário para a PGJ/MPAM - Outubro/2022 - CA nº 008/2021-MP/PGJ, conf. Fatura Agrupada nº 3774796/2022 e SEI 2022.023972.</t>
  </si>
  <si>
    <t>Fatura nº 3774796/2022</t>
  </si>
  <si>
    <t>2454/2023</t>
  </si>
  <si>
    <t>Não foi pago neste mês</t>
  </si>
  <si>
    <t>2022.023972</t>
  </si>
  <si>
    <r>
      <t>ORDEM CRONOLÓGICA DE PAGAMENTO DE REALIZAÇÃO DE</t>
    </r>
    <r>
      <rPr>
        <b/>
        <sz val="14"/>
        <color rgb="FF2A6099"/>
        <rFont val="Arial"/>
        <family val="2"/>
        <charset val="1"/>
      </rPr>
      <t xml:space="preserve"> OBRAS</t>
    </r>
  </si>
  <si>
    <t xml:space="preserve"> CONSTRUTORA RIO NEGRO LTDA</t>
  </si>
  <si>
    <t xml:space="preserve">Liquidação da NE nº 2022NE0002631 -  Ref. a 1ª Medição dos serviços de Reconstrução da Edificação Destinada à Promotoria de Justiça de Presidente Figueiredo/AM, conforme CA 01/2023 - MPAM/PGJ, NFS-e n° 443 e PI-SEI 2023.009365.
</t>
  </si>
  <si>
    <t>443/2023</t>
  </si>
  <si>
    <t>2081/2023</t>
  </si>
  <si>
    <t>2023.009365</t>
  </si>
  <si>
    <t>Liquidação da NE nº 2022NE0002631 -  Ref. a 2ª Medição dos serviços de Reconstrução da Edificação Destinada à Promotoria de Justiça de Presidente Figueiredo/AM, conforme CA 01/2023 - MPAM/PGJ, NFS-e n° 451 e PI-SEI 2023.010817.</t>
  </si>
  <si>
    <t>451/2023</t>
  </si>
  <si>
    <t>2142/2023</t>
  </si>
  <si>
    <t>2023.010817</t>
  </si>
  <si>
    <t xml:space="preserve">Liquidação da NE nº 2022NE0002631 -  Ref. a 3ª Medição dos serviços de Reconstrução da Edificação Destinada à Promotoria de Justiça de Presidente Figueiredo/AM, conforme CA 01/2023 - MPAM/PGJ, NFS-e n° 461 e PI-SEI 2023.012540.
</t>
  </si>
  <si>
    <t>461/2023</t>
  </si>
  <si>
    <t>2423/2023</t>
  </si>
  <si>
    <t>2023.012540</t>
  </si>
  <si>
    <t xml:space="preserve"> S G R H SER DE GESTAO DE RECURSOS HUM E CONT LTDA </t>
  </si>
  <si>
    <t>Liquidação da NE nº 2022NE0002479 - Referente 1a Medição da Construção da edificação para as PJs Anori/AM, com fornec. de mão de obra, ferramentas, equip., etc., necessários para execução dos serviços, conforme NFS-e de n° 274 e SEI nº 2023.012043.</t>
  </si>
  <si>
    <t>274/2023</t>
  </si>
  <si>
    <t>2425/2023</t>
  </si>
  <si>
    <t>2023.012043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</si>
</sst>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[$-416]d/m/yyyy"/>
    <numFmt numFmtId="167" formatCode="_-&quot;R$ &quot;* #,##0.00_-;&quot;-R$ &quot;* #,##0.00_-;_-&quot;R$ &quot;* \-??_-;_-@_-"/>
    <numFmt numFmtId="168" formatCode="d/m/yyyy"/>
    <numFmt numFmtId="169" formatCode="_-* #,##0.00_-;\-* #,##0.00_-;_-* \-??_-;_-@_-"/>
  </numFmts>
  <fonts count="15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6"/>
      <color rgb="FF3465A4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theme="4" tint="-0.249977111117893"/>
      <name val="Arial"/>
      <family val="2"/>
    </font>
    <font>
      <sz val="14"/>
      <color rgb="FF000000"/>
      <name val="Arial"/>
      <family val="2"/>
      <charset val="1"/>
    </font>
    <font>
      <sz val="12"/>
      <color rgb="FF3465A4"/>
      <name val="Arial"/>
      <family val="2"/>
      <charset val="1"/>
    </font>
    <font>
      <b/>
      <sz val="12"/>
      <color rgb="FFFFFFFF"/>
      <name val="Arial1"/>
      <charset val="1"/>
    </font>
    <font>
      <sz val="11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14"/>
      <color rgb="FF2A6099"/>
      <name val="Arial"/>
      <family val="2"/>
      <charset val="1"/>
    </font>
    <font>
      <b/>
      <sz val="12"/>
      <color rgb="FFFFFF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169" fontId="1" fillId="0" borderId="0" applyBorder="0" applyProtection="0"/>
    <xf numFmtId="167" fontId="1" fillId="0" borderId="0" applyBorder="0" applyProtection="0"/>
    <xf numFmtId="0" fontId="2" fillId="0" borderId="0"/>
    <xf numFmtId="0" fontId="12" fillId="0" borderId="0" applyBorder="0" applyProtection="0"/>
  </cellStyleXfs>
  <cellXfs count="76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3" applyNumberFormat="1" applyFont="1" applyAlignment="1">
      <alignment horizontal="right" vertical="center"/>
    </xf>
    <xf numFmtId="0" fontId="4" fillId="0" borderId="0" xfId="3" applyFont="1" applyAlignment="1">
      <alignment horizontal="left"/>
    </xf>
    <xf numFmtId="2" fontId="4" fillId="0" borderId="0" xfId="3" applyNumberFormat="1" applyFont="1" applyAlignment="1">
      <alignment horizontal="left"/>
    </xf>
    <xf numFmtId="2" fontId="4" fillId="0" borderId="0" xfId="3" applyNumberFormat="1" applyFont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3" applyFont="1"/>
    <xf numFmtId="0" fontId="8" fillId="0" borderId="0" xfId="3" applyFont="1"/>
    <xf numFmtId="2" fontId="8" fillId="0" borderId="0" xfId="3" applyNumberFormat="1" applyFont="1" applyAlignment="1">
      <alignment horizontal="center"/>
    </xf>
    <xf numFmtId="0" fontId="9" fillId="0" borderId="0" xfId="3" applyFont="1" applyAlignment="1">
      <alignment horizontal="center"/>
    </xf>
    <xf numFmtId="0" fontId="2" fillId="0" borderId="0" xfId="3"/>
    <xf numFmtId="0" fontId="10" fillId="2" borderId="1" xfId="3" applyFont="1" applyFill="1" applyBorder="1" applyAlignment="1">
      <alignment horizontal="center" vertical="center" wrapText="1"/>
    </xf>
    <xf numFmtId="2" fontId="10" fillId="2" borderId="1" xfId="3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wrapText="1"/>
    </xf>
    <xf numFmtId="0" fontId="12" fillId="0" borderId="1" xfId="4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167" fontId="11" fillId="0" borderId="1" xfId="2" applyFont="1" applyFill="1" applyBorder="1" applyAlignment="1" applyProtection="1">
      <alignment vertical="center"/>
    </xf>
    <xf numFmtId="166" fontId="11" fillId="0" borderId="1" xfId="0" applyNumberFormat="1" applyFont="1" applyFill="1" applyBorder="1" applyAlignment="1">
      <alignment horizontal="center" vertical="center" wrapText="1"/>
    </xf>
    <xf numFmtId="0" fontId="12" fillId="0" borderId="1" xfId="4" applyBorder="1" applyAlignment="1">
      <alignment wrapText="1"/>
    </xf>
    <xf numFmtId="167" fontId="11" fillId="0" borderId="1" xfId="2" applyFont="1" applyFill="1" applyBorder="1" applyAlignment="1" applyProtection="1">
      <alignment vertical="center" wrapText="1"/>
    </xf>
    <xf numFmtId="0" fontId="0" fillId="0" borderId="1" xfId="0" applyBorder="1" applyAlignment="1">
      <alignment vertical="center"/>
    </xf>
    <xf numFmtId="0" fontId="11" fillId="0" borderId="1" xfId="0" applyFont="1" applyBorder="1" applyAlignment="1">
      <alignment wrapText="1"/>
    </xf>
    <xf numFmtId="0" fontId="12" fillId="0" borderId="1" xfId="4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vertical="center"/>
    </xf>
    <xf numFmtId="168" fontId="0" fillId="0" borderId="0" xfId="0" applyNumberFormat="1" applyAlignment="1">
      <alignment horizontal="center" vertical="center"/>
    </xf>
    <xf numFmtId="49" fontId="0" fillId="0" borderId="0" xfId="1" applyNumberFormat="1" applyFont="1" applyBorder="1" applyProtection="1"/>
    <xf numFmtId="0" fontId="0" fillId="0" borderId="3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/>
    <xf numFmtId="0" fontId="0" fillId="0" borderId="0" xfId="0" applyAlignment="1">
      <alignment wrapText="1"/>
    </xf>
    <xf numFmtId="0" fontId="4" fillId="0" borderId="0" xfId="3" applyFont="1" applyAlignment="1">
      <alignment horizontal="left" wrapText="1"/>
    </xf>
    <xf numFmtId="0" fontId="6" fillId="0" borderId="4" xfId="3" applyFont="1" applyBorder="1" applyAlignment="1">
      <alignment horizontal="left"/>
    </xf>
    <xf numFmtId="0" fontId="6" fillId="0" borderId="4" xfId="3" applyFont="1" applyBorder="1" applyAlignment="1">
      <alignment horizontal="left" wrapText="1"/>
    </xf>
    <xf numFmtId="0" fontId="6" fillId="0" borderId="4" xfId="3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4" applyBorder="1" applyAlignment="1" applyProtection="1">
      <alignment wrapText="1"/>
    </xf>
    <xf numFmtId="0" fontId="0" fillId="0" borderId="1" xfId="0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 applyProtection="1">
      <alignment horizontal="center" vertical="center" wrapText="1"/>
    </xf>
    <xf numFmtId="0" fontId="4" fillId="0" borderId="0" xfId="3" applyFont="1" applyAlignment="1">
      <alignment horizontal="left"/>
    </xf>
    <xf numFmtId="0" fontId="6" fillId="0" borderId="4" xfId="3" applyFont="1" applyBorder="1" applyAlignment="1">
      <alignment horizontal="left"/>
    </xf>
    <xf numFmtId="0" fontId="11" fillId="0" borderId="0" xfId="0" applyFont="1" applyFill="1"/>
    <xf numFmtId="0" fontId="12" fillId="0" borderId="1" xfId="4" applyBorder="1" applyAlignment="1" applyProtection="1">
      <alignment horizontal="center" vertical="center"/>
    </xf>
    <xf numFmtId="0" fontId="12" fillId="0" borderId="1" xfId="4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wrapText="1"/>
    </xf>
    <xf numFmtId="0" fontId="11" fillId="0" borderId="1" xfId="4" applyFont="1" applyBorder="1" applyAlignment="1">
      <alignment wrapText="1"/>
    </xf>
    <xf numFmtId="167" fontId="1" fillId="0" borderId="1" xfId="2" applyBorder="1" applyAlignment="1">
      <alignment horizontal="center" vertical="center"/>
    </xf>
    <xf numFmtId="0" fontId="12" fillId="0" borderId="1" xfId="4" applyFill="1" applyBorder="1" applyAlignment="1" applyProtection="1">
      <alignment wrapText="1"/>
    </xf>
    <xf numFmtId="0" fontId="12" fillId="0" borderId="1" xfId="4" applyFill="1" applyBorder="1" applyAlignment="1" applyProtection="1">
      <alignment horizontal="center" vertical="center" wrapText="1"/>
    </xf>
    <xf numFmtId="0" fontId="0" fillId="0" borderId="0" xfId="0" applyBorder="1"/>
    <xf numFmtId="0" fontId="11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left"/>
    </xf>
    <xf numFmtId="0" fontId="3" fillId="0" borderId="0" xfId="3" applyNumberFormat="1" applyFont="1" applyAlignment="1">
      <alignment horizontal="right" vertical="center"/>
    </xf>
    <xf numFmtId="0" fontId="14" fillId="2" borderId="1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/>
    </xf>
    <xf numFmtId="0" fontId="14" fillId="3" borderId="1" xfId="3" applyFont="1" applyFill="1" applyBorder="1" applyAlignment="1">
      <alignment horizontal="center" vertical="center" wrapText="1"/>
    </xf>
    <xf numFmtId="167" fontId="11" fillId="0" borderId="1" xfId="2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</cellXfs>
  <cellStyles count="5">
    <cellStyle name="Hiperlink" xfId="4" builtinId="8"/>
    <cellStyle name="Moeda" xfId="2" builtinId="4"/>
    <cellStyle name="Normal" xfId="0" builtinId="0"/>
    <cellStyle name="Normal 2" xfId="3"/>
    <cellStyle name="Vírgula" xfId="1" builtinId="3"/>
  </cellStyles>
  <dxfs count="90"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0</xdr:row>
      <xdr:rowOff>78441</xdr:rowOff>
    </xdr:from>
    <xdr:to>
      <xdr:col>3</xdr:col>
      <xdr:colOff>974911</xdr:colOff>
      <xdr:row>0</xdr:row>
      <xdr:rowOff>903006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47" y="78441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.ORDEM_CRONOL&#211;GICA_%20DE_%20PAGAMENTOS_JUN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s"/>
      <sheetName val="Locações"/>
      <sheetName val="Serviços"/>
      <sheetName val="Obras"/>
    </sheetNames>
    <sheetDataSet>
      <sheetData sheetId="0">
        <row r="2">
          <cell r="A2" t="str">
            <v>JUNHO/2023</v>
          </cell>
        </row>
        <row r="84">
          <cell r="A84" t="str">
            <v>Data da última atualização: 19/07/2023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pam.mp.br/images/Transpar%C3%AAncia_2023/Maio/NFs/Bens/NF_119337_2022_TOYOTA_8b3a6.pdf" TargetMode="External"/><Relationship Id="rId21" Type="http://schemas.openxmlformats.org/officeDocument/2006/relationships/hyperlink" Target="https://www.mpam.mp.br/images/Transpar%C3%AAncia_2023/Maio/NFs/Bens/NF_119333_2022_TOYOTA_58d2e.pdf" TargetMode="External"/><Relationship Id="rId42" Type="http://schemas.openxmlformats.org/officeDocument/2006/relationships/hyperlink" Target="https://www.mpam.mp.br/images/Transpar%C3%AAncia_2023/Maio/NFs/Bens/NF_277482_2022_TOYOTA_58912.pdf" TargetMode="External"/><Relationship Id="rId47" Type="http://schemas.openxmlformats.org/officeDocument/2006/relationships/hyperlink" Target="https://www.mpam.mp.br/images/CT_19-2022_-_MP_PGJ_8bdcc.pdf" TargetMode="External"/><Relationship Id="rId63" Type="http://schemas.openxmlformats.org/officeDocument/2006/relationships/hyperlink" Target="https://www.mpam.mp.br/images/Transpar%C3%AAncia_2023/Junho/NFs/Bens/NF_91588_2023_CONCORDE_c3f92.pdf" TargetMode="External"/><Relationship Id="rId68" Type="http://schemas.openxmlformats.org/officeDocument/2006/relationships/hyperlink" Target="https://www.mpam.mp.br/images/Transpar%C3%AAncia_2023/Junho/NFs/Bens/NFS_930_2023_F_ALVES_aa34e.pdf" TargetMode="External"/><Relationship Id="rId16" Type="http://schemas.openxmlformats.org/officeDocument/2006/relationships/hyperlink" Target="https://www.mpam.mp.br/images/Transpar%C3%AAncia_2023/Maio/NFs/Bens/NF_119164_2022_TOYOTA_7068a.pdf" TargetMode="External"/><Relationship Id="rId11" Type="http://schemas.openxmlformats.org/officeDocument/2006/relationships/hyperlink" Target="https://www.mpam.mp.br/images/Transpar%C3%AAncia_2023/Maio/NFs/Bens/NF_119335_2022_TOYOTA_c763c.pdf" TargetMode="External"/><Relationship Id="rId32" Type="http://schemas.openxmlformats.org/officeDocument/2006/relationships/hyperlink" Target="https://www.mpam.mp.br/images/Transpar%C3%AAncia_2023/Maio/NFs/Bens/NF_119167_2022_TOYOTA_9cb91.pdf" TargetMode="External"/><Relationship Id="rId37" Type="http://schemas.openxmlformats.org/officeDocument/2006/relationships/hyperlink" Target="https://www.mpam.mp.br/images/Transpar%C3%AAncia_2023/Maio/NFs/Bens/NF_277557_2022_TOYOTA_f45e7.pdf" TargetMode="External"/><Relationship Id="rId53" Type="http://schemas.openxmlformats.org/officeDocument/2006/relationships/hyperlink" Target="https://www.mpam.mp.br/images/Transpar%C3%AAncia_2023/Junho/NFs/Bens/NFS_137_2023_BETEL_3671f.pdf" TargetMode="External"/><Relationship Id="rId58" Type="http://schemas.openxmlformats.org/officeDocument/2006/relationships/hyperlink" Target="https://www.mpam.mp.br/images/Transpar%C3%AAncia_2023/Junho/NFs/Bens/NFS_140_2023_BETEL_4e5ad.pdf" TargetMode="External"/><Relationship Id="rId74" Type="http://schemas.openxmlformats.org/officeDocument/2006/relationships/hyperlink" Target="https://www.mpam.mp.br/images/Transpar%C3%AAncia_2023/Junho/NFs/Bens/NF_247989_2023_MAXPEL_dde32.pdf" TargetMode="External"/><Relationship Id="rId79" Type="http://schemas.openxmlformats.org/officeDocument/2006/relationships/hyperlink" Target="https://www.mpam.mp.br/images/Transpar%C3%AAncia_2023/Junho/NFs/Bens/NFS_3128_2023_SIS_5f691.pdf" TargetMode="External"/><Relationship Id="rId5" Type="http://schemas.openxmlformats.org/officeDocument/2006/relationships/hyperlink" Target="https://www.mpam.mp.br/images/Transpar%C3%AAncia_2023/Maio/NFs/Bens/NF_3381_2023_DETECSUL_247fb.pdf" TargetMode="External"/><Relationship Id="rId61" Type="http://schemas.openxmlformats.org/officeDocument/2006/relationships/hyperlink" Target="https://www.mpam.mp.br/images/Transpar%C3%AAncia_2023/Junho/NFs/Bens/NF_91811_2023_CONCORDE_3f808.pdf" TargetMode="External"/><Relationship Id="rId82" Type="http://schemas.openxmlformats.org/officeDocument/2006/relationships/printerSettings" Target="../printerSettings/printerSettings1.bin"/><Relationship Id="rId19" Type="http://schemas.openxmlformats.org/officeDocument/2006/relationships/hyperlink" Target="https://www.mpam.mp.br/images/Transpar%C3%AAncia_2023/Maio/NFs/Bens/NF_119338_2022_TOYOTA_b3d36.pdf" TargetMode="External"/><Relationship Id="rId14" Type="http://schemas.openxmlformats.org/officeDocument/2006/relationships/hyperlink" Target="https://www.mpam.mp.br/images/Transpar%C3%AAncia_2023/Maio/NFs/Bens/NF_119175_2022_TOYOTA_2657e.pdf" TargetMode="External"/><Relationship Id="rId22" Type="http://schemas.openxmlformats.org/officeDocument/2006/relationships/hyperlink" Target="https://www.mpam.mp.br/images/Transpar%C3%AAncia_2023/Maio/NFs/Bens/NF_119339_2022_TOYOTA_7a770.pdf" TargetMode="External"/><Relationship Id="rId27" Type="http://schemas.openxmlformats.org/officeDocument/2006/relationships/hyperlink" Target="https://www.mpam.mp.br/images/Transpar%C3%AAncia_2023/Maio/NFs/Bens/NF_119174_2022_TOYOTA_22164.pdf" TargetMode="External"/><Relationship Id="rId30" Type="http://schemas.openxmlformats.org/officeDocument/2006/relationships/hyperlink" Target="https://www.mpam.mp.br/images/Transpar%C3%AAncia_2023/Maio/NFs/Bens/NF_119173_2022_TOYOTA_d5855.pdf" TargetMode="External"/><Relationship Id="rId35" Type="http://schemas.openxmlformats.org/officeDocument/2006/relationships/hyperlink" Target="https://www.mpam.mp.br/images/Transpar%C3%AAncia_2023/Maio/NFs/Bens/NF_119341_2022_TOYOTA_6d2e2.pdf" TargetMode="External"/><Relationship Id="rId43" Type="http://schemas.openxmlformats.org/officeDocument/2006/relationships/hyperlink" Target="https://www.mpam.mp.br/images/Transpar%C3%AAncia_2023/Maio/NFs/Bens/NF_277481_2022_TOYOTA_23f01.pdf" TargetMode="External"/><Relationship Id="rId48" Type="http://schemas.openxmlformats.org/officeDocument/2006/relationships/hyperlink" Target="https://www.mpam.mp.br/images/CT_19-2022_-_MP_PGJ_8bdcc.pdf" TargetMode="External"/><Relationship Id="rId56" Type="http://schemas.openxmlformats.org/officeDocument/2006/relationships/hyperlink" Target="https://www.mpam.mp.br/images/Transpar%C3%AAncia_2023/Junho/NFs/Bens/NFS_143_2023_BETEL_a8181.pdf" TargetMode="External"/><Relationship Id="rId64" Type="http://schemas.openxmlformats.org/officeDocument/2006/relationships/hyperlink" Target="https://www.mpam.mp.br/images/Transpar%C3%AAncia_2023/Junho/NFs/Bens/NF_290_2023_E2_84b73.pdf" TargetMode="External"/><Relationship Id="rId69" Type="http://schemas.openxmlformats.org/officeDocument/2006/relationships/hyperlink" Target="https://www.mpam.mp.br/images/Transpar%C3%AAncia_2023/Junho/NFs/Bens/NFS_926_2023_F_ALVES_5de06.pdf" TargetMode="External"/><Relationship Id="rId77" Type="http://schemas.openxmlformats.org/officeDocument/2006/relationships/hyperlink" Target="https://www.mpam.mp.br/images/Transpar%C3%AAncia_2023/Junho/NFs/Bens/NF_7804_2023_S_DE_O_a3ccd.pdf" TargetMode="External"/><Relationship Id="rId8" Type="http://schemas.openxmlformats.org/officeDocument/2006/relationships/hyperlink" Target="https://www.mpam.mp.br/images/Transpar%C3%AAncia_2023/Maio/NFs/Bens/NF_119336_2022_TOYOTA_6ed44.pdf" TargetMode="External"/><Relationship Id="rId51" Type="http://schemas.openxmlformats.org/officeDocument/2006/relationships/hyperlink" Target="https://www.mpam.mp.br/images/Transpar%C3%AAncia_2023/Junho/NFs/Bens/NF_139_2023_BETEL_60e46.pdf" TargetMode="External"/><Relationship Id="rId72" Type="http://schemas.openxmlformats.org/officeDocument/2006/relationships/hyperlink" Target="https://www.mpam.mp.br/images/Transpar%C3%AAncia_2023/Junho/NFs/Bens/NF_2021_2023_IMPERIO_92331.pdf" TargetMode="External"/><Relationship Id="rId80" Type="http://schemas.openxmlformats.org/officeDocument/2006/relationships/hyperlink" Target="https://www.mpam.mp.br/images/Transpar%C3%AAncia_2023/Junho/NFs/Bens/NFS_01_2023_THIAGO_96bca.pdf" TargetMode="External"/><Relationship Id="rId3" Type="http://schemas.openxmlformats.org/officeDocument/2006/relationships/hyperlink" Target="https://www.mpam.mp.br/images/Transpar%C3%AAncia_2023/Maio/NFs/Bens/NF_115_2022_ER_a380e.pdf" TargetMode="External"/><Relationship Id="rId12" Type="http://schemas.openxmlformats.org/officeDocument/2006/relationships/hyperlink" Target="https://www.mpam.mp.br/images/Transpar%C3%AAncia_2023/Maio/NFs/Bens/NF_119215_2022_TOYOTA_5b933.pdf" TargetMode="External"/><Relationship Id="rId17" Type="http://schemas.openxmlformats.org/officeDocument/2006/relationships/hyperlink" Target="https://www.mpam.mp.br/images/Transpar%C3%AAncia_2023/Maio/NFs/Bens/NF_119212_2022_TOYOTA_9b6d7.pdf" TargetMode="External"/><Relationship Id="rId25" Type="http://schemas.openxmlformats.org/officeDocument/2006/relationships/hyperlink" Target="https://www.mpam.mp.br/images/Transpar%C3%AAncia_2023/Maio/NFs/Bens/NF_119172_2022_TOYOTA_aedc3.pdf" TargetMode="External"/><Relationship Id="rId33" Type="http://schemas.openxmlformats.org/officeDocument/2006/relationships/hyperlink" Target="https://www.mpam.mp.br/images/Transpar%C3%AAncia_2023/Maio/NFs/Bens/NF_119334_2022_TOYOTA_ac44c.pdf" TargetMode="External"/><Relationship Id="rId38" Type="http://schemas.openxmlformats.org/officeDocument/2006/relationships/hyperlink" Target="https://www.mpam.mp.br/images/Transpar%C3%AAncia_2023/Maio/NFs/Bens/NF_277535_2022_TOYOTA_a2443.pdf" TargetMode="External"/><Relationship Id="rId46" Type="http://schemas.openxmlformats.org/officeDocument/2006/relationships/hyperlink" Target="https://www.mpam.mp.br/images/Transpar%C3%AAncia_2023/Maio/NFs/Bens/NF_120346_2022_TOYOTA_1373a.pdf" TargetMode="External"/><Relationship Id="rId59" Type="http://schemas.openxmlformats.org/officeDocument/2006/relationships/hyperlink" Target="https://www.mpam.mp.br/images/Transpar%C3%AAncia_2023/Junho/NFs/Bens/NFS_142_2023_BETEL_2d41a.pdf" TargetMode="External"/><Relationship Id="rId67" Type="http://schemas.openxmlformats.org/officeDocument/2006/relationships/hyperlink" Target="https://www.mpam.mp.br/images/Transpar%C3%AAncia_2023/Junho/NFs/Bens/NF_128_2023_ER_9a54f.pdf" TargetMode="External"/><Relationship Id="rId20" Type="http://schemas.openxmlformats.org/officeDocument/2006/relationships/hyperlink" Target="https://www.mpam.mp.br/images/Transpar%C3%AAncia_2023/Maio/NFs/Bens/NF_119171_2022_TOYOTA_e35a5.pdf" TargetMode="External"/><Relationship Id="rId41" Type="http://schemas.openxmlformats.org/officeDocument/2006/relationships/hyperlink" Target="https://www.mpam.mp.br/images/Transpar%C3%AAncia_2023/Maio/NFs/Bens/NF_277556_2022_TOYOTA_4b7f3.pdf" TargetMode="External"/><Relationship Id="rId54" Type="http://schemas.openxmlformats.org/officeDocument/2006/relationships/hyperlink" Target="https://www.mpam.mp.br/images/Transpar%C3%AAncia_2023/Junho/NFs/Bens/NFS_135_2023_BETEL_b0f7d.pdf" TargetMode="External"/><Relationship Id="rId62" Type="http://schemas.openxmlformats.org/officeDocument/2006/relationships/hyperlink" Target="https://www.mpam.mp.br/images/Transpar%C3%AAncia_2023/Junho/NFs/Bens/NF_91591_2023_CONCORDE_6660d.pdf" TargetMode="External"/><Relationship Id="rId70" Type="http://schemas.openxmlformats.org/officeDocument/2006/relationships/hyperlink" Target="https://www.mpam.mp.br/images/Transpar%C3%AAncia_2023/Junho/NFs/Bens/NF_2019_2023_IMPERIO_f6bef.pdf" TargetMode="External"/><Relationship Id="rId75" Type="http://schemas.openxmlformats.org/officeDocument/2006/relationships/hyperlink" Target="https://www.mpam.mp.br/images/Transpar%C3%AAncia_2023/Junho/NFs/Bens/NF_14463_2023_N_F_257bb.pdf" TargetMode="External"/><Relationship Id="rId83" Type="http://schemas.openxmlformats.org/officeDocument/2006/relationships/drawing" Target="../drawings/drawing1.xml"/><Relationship Id="rId1" Type="http://schemas.openxmlformats.org/officeDocument/2006/relationships/hyperlink" Target="https://www.mpam.mp.br/images/CT_27-2022_-_MP-PGJ_87dc9.pdf" TargetMode="External"/><Relationship Id="rId6" Type="http://schemas.openxmlformats.org/officeDocument/2006/relationships/hyperlink" Target="https://www.mpam.mp.br/images/Transpar%C3%AAncia_2023/Maio/NFs/Bens/NF_277961_2022_TOYOTA_0e128.pdf" TargetMode="External"/><Relationship Id="rId15" Type="http://schemas.openxmlformats.org/officeDocument/2006/relationships/hyperlink" Target="https://www.mpam.mp.br/images/Transpar%C3%AAncia_2023/Maio/NFs/Bens/NF_119211_2022_TOYOTA_4182b.pdf" TargetMode="External"/><Relationship Id="rId23" Type="http://schemas.openxmlformats.org/officeDocument/2006/relationships/hyperlink" Target="https://www.mpam.mp.br/images/Transpar%C3%AAncia_2023/Maio/NFs/Bens/NF_119246_2022_TOYOTA_6bab9.pdf" TargetMode="External"/><Relationship Id="rId28" Type="http://schemas.openxmlformats.org/officeDocument/2006/relationships/hyperlink" Target="https://www.mpam.mp.br/images/Transpar%C3%AAncia_2023/Maio/NFs/Bens/NF_119214_2022_TOYOTA_d848d.pdf" TargetMode="External"/><Relationship Id="rId36" Type="http://schemas.openxmlformats.org/officeDocument/2006/relationships/hyperlink" Target="https://www.mpam.mp.br/images/Transpar%C3%AAncia_2023/Maio/NFs/Bens/NF_119340_2022_TOYOTA_111c8.pdf" TargetMode="External"/><Relationship Id="rId49" Type="http://schemas.openxmlformats.org/officeDocument/2006/relationships/hyperlink" Target="https://www.mpam.mp.br/images/Contratos/2023/Contrato/CT_02-2023_-_MP-PGJ_8187a.pdf" TargetMode="External"/><Relationship Id="rId57" Type="http://schemas.openxmlformats.org/officeDocument/2006/relationships/hyperlink" Target="https://www.mpam.mp.br/images/Transpar%C3%AAncia_2023/Junho/NFs/Bens/NFS_144_2023_BETEL_f3c21.pdf" TargetMode="External"/><Relationship Id="rId10" Type="http://schemas.openxmlformats.org/officeDocument/2006/relationships/hyperlink" Target="https://www.mpam.mp.br/images/Transpar%C3%AAncia_2023/Maio/NFs/Bens/NF_119216_2022_TOYOTA_ed0f6.pdf" TargetMode="External"/><Relationship Id="rId31" Type="http://schemas.openxmlformats.org/officeDocument/2006/relationships/hyperlink" Target="https://www.mpam.mp.br/images/Transpar%C3%AAncia_2023/Maio/NFs/Bens/NF_119170_2022_TOYOTA_d61b1.pdf" TargetMode="External"/><Relationship Id="rId44" Type="http://schemas.openxmlformats.org/officeDocument/2006/relationships/hyperlink" Target="https://www.mpam.mp.br/images/Transpar%C3%AAncia_2023/Maio/NFs/Bens/NF_277552_2022_TOYOTA_28bca.pdf" TargetMode="External"/><Relationship Id="rId52" Type="http://schemas.openxmlformats.org/officeDocument/2006/relationships/hyperlink" Target="https://www.mpam.mp.br/images/Transpar%C3%AAncia_2023/Junho/NFs/Bens/NF_138_2023_BETEL_52a06.pdf" TargetMode="External"/><Relationship Id="rId60" Type="http://schemas.openxmlformats.org/officeDocument/2006/relationships/hyperlink" Target="https://www.mpam.mp.br/images/Transpar%C3%AAncia_2023/Junho/NFs/Bens/NF_141_2023_BETEL_9da85.pdf" TargetMode="External"/><Relationship Id="rId65" Type="http://schemas.openxmlformats.org/officeDocument/2006/relationships/hyperlink" Target="https://www.mpam.mp.br/images/Transpar%C3%AAncia_2023/Junho/NFs/Bens/NF_129_2023_ER_b398c.pdf" TargetMode="External"/><Relationship Id="rId73" Type="http://schemas.openxmlformats.org/officeDocument/2006/relationships/hyperlink" Target="https://www.mpam.mp.br/images/Transpar%C3%AAncia_2023/Junho/NFs/Bens/NF_2022_2023_IMPERIO_50f1a.pdf" TargetMode="External"/><Relationship Id="rId78" Type="http://schemas.openxmlformats.org/officeDocument/2006/relationships/hyperlink" Target="https://www.mpam.mp.br/images/Transpar%C3%AAncia_2023/Junho/NFs/Bens/NF_7808_2023_S_DE_O_07760.pdf" TargetMode="External"/><Relationship Id="rId81" Type="http://schemas.openxmlformats.org/officeDocument/2006/relationships/hyperlink" Target="https://www.mpam.mp.br/images/Transpar%C3%AAncia_2023/Junho/NFs/Bens/NF_7164_2023_VANESSA_047cb.pdf" TargetMode="External"/><Relationship Id="rId4" Type="http://schemas.openxmlformats.org/officeDocument/2006/relationships/hyperlink" Target="https://www.mpam.mp.br/images/Transpar%C3%AAncia_2023/Maio/NFs/Bens/NF_117_2022_ER_b6e4b.pdf" TargetMode="External"/><Relationship Id="rId9" Type="http://schemas.openxmlformats.org/officeDocument/2006/relationships/hyperlink" Target="https://www.mpam.mp.br/images/Transpar%C3%AAncia_2023/Maio/NFs/Bens/NF_119348_2022_TOYOTA_e43f8.pdf" TargetMode="External"/><Relationship Id="rId13" Type="http://schemas.openxmlformats.org/officeDocument/2006/relationships/hyperlink" Target="https://www.mpam.mp.br/images/Transpar%C3%AAncia_2023/Maio/NFs/Bens/NF_119165_2022_TOYOTA_fec29.pdf" TargetMode="External"/><Relationship Id="rId18" Type="http://schemas.openxmlformats.org/officeDocument/2006/relationships/hyperlink" Target="https://www.mpam.mp.br/images/Transpar%C3%AAncia_2023/Maio/NFs/Bens/NF_119244_2022_TOYOTA_00148.pdf" TargetMode="External"/><Relationship Id="rId39" Type="http://schemas.openxmlformats.org/officeDocument/2006/relationships/hyperlink" Target="https://www.mpam.mp.br/images/Transpar%C3%AAncia_2023/Maio/NFs/Bens/NF_277536_2022_TOYOTA_c0bbb.pdf" TargetMode="External"/><Relationship Id="rId34" Type="http://schemas.openxmlformats.org/officeDocument/2006/relationships/hyperlink" Target="https://www.mpam.mp.br/images/Transpar%C3%AAncia_2023/Maio/NFs/Bens/NF_119491_2022_TOYOTA_089c1.pdf" TargetMode="External"/><Relationship Id="rId50" Type="http://schemas.openxmlformats.org/officeDocument/2006/relationships/hyperlink" Target="https://www.mpam.mp.br/images/1%C2%BA_TAP_a_CT_n%C2%BA_13-2022_-_MP-PGJ_-_2022.005978_ceb87.pdf" TargetMode="External"/><Relationship Id="rId55" Type="http://schemas.openxmlformats.org/officeDocument/2006/relationships/hyperlink" Target="https://www.mpam.mp.br/images/Transpar%C3%AAncia_2023/Junho/NFs/Bens/NFS_136_2023_BETEL_ff202.pdf" TargetMode="External"/><Relationship Id="rId76" Type="http://schemas.openxmlformats.org/officeDocument/2006/relationships/hyperlink" Target="https://www.mpam.mp.br/images/Transpar%C3%AAncia_2023/Junho/NFs/Bens/NF_105_2023_PERFECT_e5cd8.pdf" TargetMode="External"/><Relationship Id="rId7" Type="http://schemas.openxmlformats.org/officeDocument/2006/relationships/hyperlink" Target="https://www.mpam.mp.br/images/Transpar%C3%AAncia_2023/Maio/NFs/Bens/NF_119342_2022_TOYOTA_978fa.pdf" TargetMode="External"/><Relationship Id="rId71" Type="http://schemas.openxmlformats.org/officeDocument/2006/relationships/hyperlink" Target="https://www.mpam.mp.br/images/Transpar%C3%AAncia_2023/Junho/NFs/Bens/NF_2020_2023_IMPERIO_72f37.pdf" TargetMode="External"/><Relationship Id="rId2" Type="http://schemas.openxmlformats.org/officeDocument/2006/relationships/hyperlink" Target="https://www.mpam.mp.br/images/Transpar%C3%AAncia_2023/Maio/NFs/Bens/NF_113_2022_ER_ca06c.pdf" TargetMode="External"/><Relationship Id="rId29" Type="http://schemas.openxmlformats.org/officeDocument/2006/relationships/hyperlink" Target="https://www.mpam.mp.br/images/Transpar%C3%AAncia_2023/Maio/NFs/Bens/NF_119245_2022_TOYOTA_5b577.pdf" TargetMode="External"/><Relationship Id="rId24" Type="http://schemas.openxmlformats.org/officeDocument/2006/relationships/hyperlink" Target="https://www.mpam.mp.br/images/Transpar%C3%AAncia_2023/Maio/NFs/Bens/NF_119284_2022_TOYOTA_29a92.pdf" TargetMode="External"/><Relationship Id="rId40" Type="http://schemas.openxmlformats.org/officeDocument/2006/relationships/hyperlink" Target="https://www.mpam.mp.br/images/Transpar%C3%AAncia_2023/Maio/NFs/Bens/NF_277534_2022_TOYOTA_5895b.pdf" TargetMode="External"/><Relationship Id="rId45" Type="http://schemas.openxmlformats.org/officeDocument/2006/relationships/hyperlink" Target="https://www.mpam.mp.br/images/Transpar%C3%AAncia_2023/Maio/NFs/Bens/NF_277544_2022_TOYOTA_bb20e.pdf" TargetMode="External"/><Relationship Id="rId66" Type="http://schemas.openxmlformats.org/officeDocument/2006/relationships/hyperlink" Target="https://www.mpam.mp.br/images/Transpar%C3%AAncia_2023/Junho/NFs/Bens/NF_129_2023_ER_b398c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3%C2%BA_TAP_a_CT_n%C2%BA_16-2020_-_MP-PGJ_-_2022.016682_e1fd1.pdf" TargetMode="External"/><Relationship Id="rId13" Type="http://schemas.openxmlformats.org/officeDocument/2006/relationships/hyperlink" Target="https://www.mpam.mp.br/images/CT_06-2023_-_MP-PGJ_07b55.pdf" TargetMode="External"/><Relationship Id="rId18" Type="http://schemas.openxmlformats.org/officeDocument/2006/relationships/hyperlink" Target="https://www.mpam.mp.br/images/Transpar%C3%AAncia_2023/Junho/NFs/Loca%C3%A7%C3%B5es/RECIBO_05_2023_VERA_689d8.pdf" TargetMode="External"/><Relationship Id="rId26" Type="http://schemas.openxmlformats.org/officeDocument/2006/relationships/hyperlink" Target="https://www.mpam.mp.br/images/Transpar%C3%AAncia_2023/Junho/NFs/Loca%C3%A7%C3%B5es/RECIBO_05_2023_JOZIVAN_ef813.pdf" TargetMode="External"/><Relationship Id="rId3" Type="http://schemas.openxmlformats.org/officeDocument/2006/relationships/hyperlink" Target="https://www.mpam.mp.br/images/CT_06-2023_-_MP-PGJ_07b55.pdf" TargetMode="External"/><Relationship Id="rId21" Type="http://schemas.openxmlformats.org/officeDocument/2006/relationships/hyperlink" Target="https://www.mpam.mp.br/images/Transpar%C3%AAncia_2023/Junho/NFs/Loca%C3%A7%C3%B5es/RECIBO_05_2023_LIRA_d1c1e.pdf" TargetMode="External"/><Relationship Id="rId7" Type="http://schemas.openxmlformats.org/officeDocument/2006/relationships/hyperlink" Target="https://www.mpam.mp.br/images/1%C2%BA_TAP_ao_CT_16-2020_-_PGJ-MP_62416.pdf" TargetMode="External"/><Relationship Id="rId12" Type="http://schemas.openxmlformats.org/officeDocument/2006/relationships/hyperlink" Target="https://www.mpam.mp.br/images/1%C2%BA_TAP_a_CT_n%C2%BA_31-2021_-_MP-PGJ_-_2022.011233_743e2.pdf" TargetMode="External"/><Relationship Id="rId17" Type="http://schemas.openxmlformats.org/officeDocument/2006/relationships/hyperlink" Target="https://www.mpam.mp.br/images/Transpar%C3%AAncia_2023/Junho/NFs/Loca%C3%A7%C3%B5es/RECIBO_05_2023_VERA_689d8.pdf" TargetMode="External"/><Relationship Id="rId25" Type="http://schemas.openxmlformats.org/officeDocument/2006/relationships/hyperlink" Target="https://www.mpam.mp.br/images/Transpar%C3%AAncia_2023/Junho/NFs/Loca%C3%A7%C3%B5es/RECIBO_05_2023_GABRIEL_22af8.pdf" TargetMode="External"/><Relationship Id="rId2" Type="http://schemas.openxmlformats.org/officeDocument/2006/relationships/hyperlink" Target="https://www.mpam.mp.br/images/Transpar%C3%AAncia_2023/Maio/NFs/Loca%C3%A7%C3%B5es/RECIBO_04_2023_MARIA_924f3.pdf" TargetMode="External"/><Relationship Id="rId16" Type="http://schemas.openxmlformats.org/officeDocument/2006/relationships/hyperlink" Target="https://www.mpam.mp.br/images/Transpar%C3%AAncia_2023/Junho/NFs/Loca%C3%A7%C3%B5es/RECIBO_04-05_2023_JOZIVAN_8e282.pdf" TargetMode="External"/><Relationship Id="rId20" Type="http://schemas.openxmlformats.org/officeDocument/2006/relationships/hyperlink" Target="https://www.mpam.mp.br/images/Transpar%C3%AAncia_2023/Junho/NFs/Loca%C3%A7%C3%B5es/RECIBO_05_2023_LIRA_d1c1e.pdf" TargetMode="External"/><Relationship Id="rId29" Type="http://schemas.openxmlformats.org/officeDocument/2006/relationships/printerSettings" Target="../printerSettings/printerSettings2.bin"/><Relationship Id="rId1" Type="http://schemas.openxmlformats.org/officeDocument/2006/relationships/hyperlink" Target="https://www.mpam.mp.br/images/CT_12-2023_-_MP-PGJ_f3cba.pdf" TargetMode="External"/><Relationship Id="rId6" Type="http://schemas.openxmlformats.org/officeDocument/2006/relationships/hyperlink" Target="https://www.mpam.mp.br/images/2%C2%BA_TA_ao_CT_004-2021_-_MP-PGJ_ca5e0.pdf" TargetMode="External"/><Relationship Id="rId11" Type="http://schemas.openxmlformats.org/officeDocument/2006/relationships/hyperlink" Target="https://www.mpam.mp.br/images/2%C2%BA_TAP_a_CT_n%C2%BA_33-2019_-_MP-PGJ_-_2021.018738_0778e.pdf" TargetMode="External"/><Relationship Id="rId24" Type="http://schemas.openxmlformats.org/officeDocument/2006/relationships/hyperlink" Target="https://www.mpam.mp.br/images/Transpar%C3%AAncia_2023/Junho/NFs/Loca%C3%A7%C3%B5es/RECIBO_05_2023_VANIAS_75c56.pdf" TargetMode="External"/><Relationship Id="rId5" Type="http://schemas.openxmlformats.org/officeDocument/2006/relationships/hyperlink" Target="https://www.mpam.mp.br/images/4_TA_%C3%A0_CT_n.%C2%BA_019-2018_-_MP-PGJ_0fba9.pdf" TargetMode="External"/><Relationship Id="rId15" Type="http://schemas.openxmlformats.org/officeDocument/2006/relationships/hyperlink" Target="https://www.mpam.mp.br/images/1%C2%BA_TAP_a_CT_n%C2%BA_22-2021_-_MP-PGJ_-_2022.006815_677c6.pdf" TargetMode="External"/><Relationship Id="rId23" Type="http://schemas.openxmlformats.org/officeDocument/2006/relationships/hyperlink" Target="https://www.mpam.mp.br/images/Transpar%C3%AAncia_2023/Junho/NFs/Loca%C3%A7%C3%B5es/RECIBO_56_2023_VERA_f537d.pdf" TargetMode="External"/><Relationship Id="rId28" Type="http://schemas.openxmlformats.org/officeDocument/2006/relationships/hyperlink" Target="https://www.mpam.mp.br/images/Transpar%C3%AAncia_2023/Junho/NFs/Loca%C3%A7%C3%B5es/FATURA_17177_2023_SENCINET_25fb3.pdf" TargetMode="External"/><Relationship Id="rId10" Type="http://schemas.openxmlformats.org/officeDocument/2006/relationships/hyperlink" Target="https://www.mpam.mp.br/images/1_TAP_%C3%A0_CT_n.%C2%BA_032-2018_-_MP-PGJ_ad07a.pdf" TargetMode="External"/><Relationship Id="rId19" Type="http://schemas.openxmlformats.org/officeDocument/2006/relationships/hyperlink" Target="https://www.mpam.mp.br/images/Transpar%C3%AAncia_2023/Junho/NFs/Loca%C3%A7%C3%B5es/RECIBO_05_2023_SAMUEL_edfb2.pdf" TargetMode="External"/><Relationship Id="rId4" Type="http://schemas.openxmlformats.org/officeDocument/2006/relationships/hyperlink" Target="https://www.mpam.mp.br/images/4_TA_%C3%A0_CT_n.%C2%BA_019-2018_-_MP-PGJ_0fba9.pdf" TargetMode="External"/><Relationship Id="rId9" Type="http://schemas.openxmlformats.org/officeDocument/2006/relationships/hyperlink" Target="https://www.mpam.mp.br/images/CT_03-2023_-_MP-PGJ_6613a.pdf" TargetMode="External"/><Relationship Id="rId14" Type="http://schemas.openxmlformats.org/officeDocument/2006/relationships/hyperlink" Target="https://www.mpam.mp.br/images/1%C2%BA_TAP_a_CT_n%C2%BA_13-2021_-_MP-PGJ_-_2022.007217_b8889.pdf" TargetMode="External"/><Relationship Id="rId22" Type="http://schemas.openxmlformats.org/officeDocument/2006/relationships/hyperlink" Target="https://www.mpam.mp.br/images/Transpar%C3%AAncia_2023/Junho/NFs/Loca%C3%A7%C3%B5es/RECIBO_05_2023_JOSIELE_f74c7.pdf" TargetMode="External"/><Relationship Id="rId27" Type="http://schemas.openxmlformats.org/officeDocument/2006/relationships/hyperlink" Target="https://www.mpam.mp.br/images/Transpar%C3%AAncia_2023/Junho/NFs/Loca%C3%A7%C3%B5es/FATURA_17176_2023_SENCINET_c8730.pdf" TargetMode="External"/><Relationship Id="rId30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pam.mp.br/images/Transpar%C3%AAncia_2023/Junho/NFs/Servi%C3%A7os/FATURA_1280201_2023_%C3%81GUAS_DO_AMAZONAS_0cc72.pdf" TargetMode="External"/><Relationship Id="rId21" Type="http://schemas.openxmlformats.org/officeDocument/2006/relationships/hyperlink" Target="https://www.mpam.mp.br/images/4%C2%BA_TAP_a_CESS%C3%83O_ONEROSA_N%C2%BA_01-2021_-_MP-PGJ_-_2022.008949_584c8.pdf" TargetMode="External"/><Relationship Id="rId42" Type="http://schemas.openxmlformats.org/officeDocument/2006/relationships/hyperlink" Target="https://www.mpam.mp.br/images/1%C2%BA_TAP_a_CCT_n%C2%BA_6-2022_-_MP-PGJ_-_2022.016293_dcaac.pdf" TargetMode="External"/><Relationship Id="rId63" Type="http://schemas.openxmlformats.org/officeDocument/2006/relationships/hyperlink" Target="https://www.mpam.mp.br/images/1%C2%BA_TAP_a_CT_n%C2%BA_13-2021_-_MP-PGJ_-_2022.007217_b8889.pdf" TargetMode="External"/><Relationship Id="rId84" Type="http://schemas.openxmlformats.org/officeDocument/2006/relationships/hyperlink" Target="https://www.mpam.mp.br/images/Transpar%C3%AAncia_2023/Junho/NFs/Servi%C3%A7os/NFS_354_2023_CASA_NOVA_32ee5.pdf" TargetMode="External"/><Relationship Id="rId138" Type="http://schemas.openxmlformats.org/officeDocument/2006/relationships/hyperlink" Target="https://www.mpam.mp.br/images/Transpar%C3%AAncia_2023/Junho/NFs/Servi%C3%A7os/NFS_543828_2023_SOFTPLAN_e38ae.pdf" TargetMode="External"/><Relationship Id="rId107" Type="http://schemas.openxmlformats.org/officeDocument/2006/relationships/hyperlink" Target="https://www.mpam.mp.br/images/Transpar%C3%AAncia_2023/Junho/NFs/Servi%C3%A7os/NFS_1125_2023_EFICAZ_97197.pdf" TargetMode="External"/><Relationship Id="rId11" Type="http://schemas.openxmlformats.org/officeDocument/2006/relationships/hyperlink" Target="https://www.mpam.mp.br/images/Transpar%C3%AAncia_2023/Maio/NFs/Servi%C3%A7os/NFS_2532_2023_VILA_e9c43.pdf" TargetMode="External"/><Relationship Id="rId32" Type="http://schemas.openxmlformats.org/officeDocument/2006/relationships/hyperlink" Target="https://www.mpam.mp.br/images/CT_06_-2022_-_MP-PGJ_91014.pdf" TargetMode="External"/><Relationship Id="rId53" Type="http://schemas.openxmlformats.org/officeDocument/2006/relationships/hyperlink" Target="https://www.mpam.mp.br/images/3_TA_%C3%A0_CT_n.%C2%BA_010-2020_-_MP-PGJ_e1a55.pdf" TargetMode="External"/><Relationship Id="rId74" Type="http://schemas.openxmlformats.org/officeDocument/2006/relationships/hyperlink" Target="https://www.mpam.mp.br/images/1%C2%BA_TAP_a_CT_n%C2%BA_26-2022_-_MP-PGJ_-_2022.003026_b6177.pdf" TargetMode="External"/><Relationship Id="rId128" Type="http://schemas.openxmlformats.org/officeDocument/2006/relationships/hyperlink" Target="https://www.mpam.mp.br/images/Transpar%C3%AAncia_2023/Junho/NFs/Servi%C3%A7os/FATURA_300039312437_2023_OI_e3a23.pdf" TargetMode="External"/><Relationship Id="rId149" Type="http://schemas.openxmlformats.org/officeDocument/2006/relationships/hyperlink" Target="https://www.mpam.mp.br/images/Transpar%C3%AAncia_2023/Junho/NFs/Servi%C3%A7os/NFS_48241_2023_UPDATE_2b579.pdf" TargetMode="External"/><Relationship Id="rId5" Type="http://schemas.openxmlformats.org/officeDocument/2006/relationships/hyperlink" Target="https://www.mpam.mp.br/images/1%C2%BA_TAP_a_CT_n%C2%BA_20-2018_-_MP-PGJ_-_2021.021791_f8be2.pdf" TargetMode="External"/><Relationship Id="rId95" Type="http://schemas.openxmlformats.org/officeDocument/2006/relationships/hyperlink" Target="https://www.mpam.mp.br/images/Transpar%C3%AAncia_2023/Junho/NFs/Servi%C3%A7os/NF_589294_2023_REVISTA_DOS_TRIB_31bd8.pdf" TargetMode="External"/><Relationship Id="rId22" Type="http://schemas.openxmlformats.org/officeDocument/2006/relationships/hyperlink" Target="https://www.mpam.mp.br/images/CT_11-2023_-_MP-PGJ_c6dda.pdf" TargetMode="External"/><Relationship Id="rId27" Type="http://schemas.openxmlformats.org/officeDocument/2006/relationships/hyperlink" Target="https://www.mpam.mp.br/images/2%C2%BA_TA_ao_CC_002-2021_-_MP-PGJ_75638.pdf" TargetMode="External"/><Relationship Id="rId43" Type="http://schemas.openxmlformats.org/officeDocument/2006/relationships/hyperlink" Target="https://www.mpam.mp.br/images/1%C2%BA_TAP_a_CCT_n%C2%BA_6-2022_-_MP-PGJ_-_2022.016293_dcaac.pdf" TargetMode="External"/><Relationship Id="rId48" Type="http://schemas.openxmlformats.org/officeDocument/2006/relationships/hyperlink" Target="https://www.mpam.mp.br/images/CC_n%C2%BA_008-2021-MP-PGJ_33452.pdf" TargetMode="External"/><Relationship Id="rId64" Type="http://schemas.openxmlformats.org/officeDocument/2006/relationships/hyperlink" Target="https://www.mpam.mp.br/images/1%C2%BA_TAP_a_CCT_n%C2%BA_05-2022_-_MP-PGJ_-_2022.015927_31e5f.pdf" TargetMode="External"/><Relationship Id="rId69" Type="http://schemas.openxmlformats.org/officeDocument/2006/relationships/hyperlink" Target="https://www.mpam.mp.br/images/1%C2%BA_TAP_a_CT_n%C2%BA_26-2022_-_MP-PGJ_-_2022.003026_b6177.pdf" TargetMode="External"/><Relationship Id="rId113" Type="http://schemas.openxmlformats.org/officeDocument/2006/relationships/hyperlink" Target="https://www.mpam.mp.br/images/Transpar%C3%AAncia_2023/Junho/NFs/Servi%C3%A7os/NFS_16_2023_INFOCONNECT_06425.pdf" TargetMode="External"/><Relationship Id="rId118" Type="http://schemas.openxmlformats.org/officeDocument/2006/relationships/hyperlink" Target="https://www.mpam.mp.br/images/Transpar%C3%AAncia_2023/Junho/NFs/Servi%C3%A7os/FATURA_3774796_2022_MANAUS_AMBIENTAL_ad69b.pdf" TargetMode="External"/><Relationship Id="rId134" Type="http://schemas.openxmlformats.org/officeDocument/2006/relationships/hyperlink" Target="https://www.mpam.mp.br/images/Transpar%C3%AAncia_2023/Junho/NFs/Servi%C3%A7os/FATURA_237538616_2023_SAAE_ITA_17deb.pdf" TargetMode="External"/><Relationship Id="rId139" Type="http://schemas.openxmlformats.org/officeDocument/2006/relationships/hyperlink" Target="https://www.mpam.mp.br/images/Transpar%C3%AAncia_2023/Junho/NFs/Servi%C3%A7os/NFS_544612_2023_SOFTPLAN_08dcd.pdf" TargetMode="External"/><Relationship Id="rId80" Type="http://schemas.openxmlformats.org/officeDocument/2006/relationships/hyperlink" Target="https://www.mpam.mp.br/images/Transpar%C3%AAncia_2023/Junho/NFs/Servi%C3%A7os/FATURA_73384114_2023_AMAZONAS_ENERGIA_7a8f1.pdf" TargetMode="External"/><Relationship Id="rId85" Type="http://schemas.openxmlformats.org/officeDocument/2006/relationships/hyperlink" Target="https://www.mpam.mp.br/images/Transpar%C3%AAncia_2023/Junho/NFs/Servi%C3%A7os/FATURA_023058992_2023_COHASB_3e336.pdf" TargetMode="External"/><Relationship Id="rId150" Type="http://schemas.openxmlformats.org/officeDocument/2006/relationships/hyperlink" Target="https://www.mpam.mp.br/images/Transpar%C3%AAncia_2023/Junho/NFs/Servi%C3%A7os/NFS_2548_2023_VILLA_DA_BARRA_adaae.pdf" TargetMode="External"/><Relationship Id="rId12" Type="http://schemas.openxmlformats.org/officeDocument/2006/relationships/hyperlink" Target="https://www.mpam.mp.br/images/1%C2%BA_TAP_a_CCT_n%C2%BA_03-2020_-_MP-PGJ_-_2021.018905_234eb.pdf" TargetMode="External"/><Relationship Id="rId17" Type="http://schemas.openxmlformats.org/officeDocument/2006/relationships/hyperlink" Target="https://www.mpam.mp.br/images/1%C2%BA_TAP_a_CT_n%C2%BA_19-2021_-_MP-PGJ_-_2022.004812_13252.pdf" TargetMode="External"/><Relationship Id="rId33" Type="http://schemas.openxmlformats.org/officeDocument/2006/relationships/hyperlink" Target="https://www.mpam.mp.br/images/1%C2%BA_TAP_a_TCS_n%C2%BA_10-2021_-_MP-PGJ_-_2021.007091_ec916.pdf" TargetMode="External"/><Relationship Id="rId38" Type="http://schemas.openxmlformats.org/officeDocument/2006/relationships/hyperlink" Target="https://www.mpam.mp.br/images/1%C2%BA_TAP_a_CCT_n%C2%BA_6-2022_-_MP-PGJ_-_2022.016293_dcaac.pdf" TargetMode="External"/><Relationship Id="rId59" Type="http://schemas.openxmlformats.org/officeDocument/2006/relationships/hyperlink" Target="https://www.mpam.mp.br/images/CT_33-2022_-_MP-PGJ_f6e8b.pdf" TargetMode="External"/><Relationship Id="rId103" Type="http://schemas.openxmlformats.org/officeDocument/2006/relationships/hyperlink" Target="https://www.mpam.mp.br/images/Transpar%C3%AAncia_2023/Junho/NFs/Servi%C3%A7os/NF_589728_2023_REVISTA_DOS_TRIB_d6c4a.pdf" TargetMode="External"/><Relationship Id="rId108" Type="http://schemas.openxmlformats.org/officeDocument/2006/relationships/hyperlink" Target="https://www.mpam.mp.br/images/Transpar%C3%AAncia_2023/Junho/NFs/Servi%C3%A7os/FATURA_67001_2023_CORREIOS_00031.pdf" TargetMode="External"/><Relationship Id="rId124" Type="http://schemas.openxmlformats.org/officeDocument/2006/relationships/hyperlink" Target="https://www.mpam.mp.br/images/Transpar%C3%AAncia_2023/Junho/NFs/Servi%C3%A7os/NFS_1050_2023_OCA_9d17c.pdf" TargetMode="External"/><Relationship Id="rId129" Type="http://schemas.openxmlformats.org/officeDocument/2006/relationships/hyperlink" Target="https://www.mpam.mp.br/images/Transpar%C3%AAncia_2023/Junho/NFs/Servi%C3%A7os/NFS_37931_2023_PRODAM_1e396.pdf" TargetMode="External"/><Relationship Id="rId54" Type="http://schemas.openxmlformats.org/officeDocument/2006/relationships/hyperlink" Target="https://www.mpam.mp.br/images/1%C2%BA_TAP_a_CCT_n%C2%BA_05-2022_-_MP-PGJ_-_2022.015927_31e5f.pdf" TargetMode="External"/><Relationship Id="rId70" Type="http://schemas.openxmlformats.org/officeDocument/2006/relationships/hyperlink" Target="https://www.mpam.mp.br/images/1%C2%BA_TAP_a_CT_n%C2%BA_26-2022_-_MP-PGJ_-_2022.003026_b6177.pdf" TargetMode="External"/><Relationship Id="rId75" Type="http://schemas.openxmlformats.org/officeDocument/2006/relationships/hyperlink" Target="https://www.mpam.mp.br/images/1%C2%BA_TAP_a_CT_n%C2%BA_26-2022_-_MP-PGJ_-_2022.003026_b6177.pdf" TargetMode="External"/><Relationship Id="rId91" Type="http://schemas.openxmlformats.org/officeDocument/2006/relationships/hyperlink" Target="https://www.mpam.mp.br/images/Transpar%C3%AAncia_2023/Junho/NFs/Servi%C3%A7os/FATURA_220980520237_2023_COSAMA_AUTAZES_f5149.pdf" TargetMode="External"/><Relationship Id="rId96" Type="http://schemas.openxmlformats.org/officeDocument/2006/relationships/hyperlink" Target="https://www.mpam.mp.br/images/Transpar%C3%AAncia_2023/Junho/NFs/Servi%C3%A7os/NF_589295_2023_REVISTA_DOS_TRIB_d2e48.pdf" TargetMode="External"/><Relationship Id="rId140" Type="http://schemas.openxmlformats.org/officeDocument/2006/relationships/hyperlink" Target="https://www.mpam.mp.br/images/Transpar%C3%AAncia_2023/Junho/NFs/Servi%C3%A7os/NFS_543825_2023_SOFTPLAN_5aaed.pdf" TargetMode="External"/><Relationship Id="rId145" Type="http://schemas.openxmlformats.org/officeDocument/2006/relationships/hyperlink" Target="https://www.mpam.mp.br/images/Transpar%C3%AAncia_2023/Junho/NFs/Servi%C3%A7os/NFS_1397_2023_TECNETWORKING_372f6.pdf" TargetMode="External"/><Relationship Id="rId1" Type="http://schemas.openxmlformats.org/officeDocument/2006/relationships/hyperlink" Target="https://www.mpam.mp.br/images/Contratos/2023/Aditivos/1%C2%BA_TA_ao_CT_01-2022_-_MP-PGJ_04229.pdf" TargetMode="External"/><Relationship Id="rId6" Type="http://schemas.openxmlformats.org/officeDocument/2006/relationships/hyperlink" Target="https://www.mpam.mp.br/images/Transpar%C3%AAncia_2023/Maio/NFs/Servi%C3%A7os/NFS_1121_2023_EFICAZ_d5637.pdf" TargetMode="External"/><Relationship Id="rId23" Type="http://schemas.openxmlformats.org/officeDocument/2006/relationships/hyperlink" Target="https://www.mpam.mp.br/images/1%C2%BA_TAP_a_CT_n%C2%BA_35-2018_-_MP-PGJ_-_2022.006802_d4bcf.pdf" TargetMode="External"/><Relationship Id="rId28" Type="http://schemas.openxmlformats.org/officeDocument/2006/relationships/hyperlink" Target="https://www.mpam.mp.br/images/1%C2%BA_TAP_a_CT_n%C2%BA_15-2020_-_MP-PGJ_-_2022.005068_3159f.pdf" TargetMode="External"/><Relationship Id="rId49" Type="http://schemas.openxmlformats.org/officeDocument/2006/relationships/hyperlink" Target="https://www.mpam.mp.br/images/1%C2%BA_TAP_a_CT_n%C2%BA_11-2021_-_MP-PGJ_-_2022.002433_0c7f1.pdf" TargetMode="External"/><Relationship Id="rId114" Type="http://schemas.openxmlformats.org/officeDocument/2006/relationships/hyperlink" Target="https://www.mpam.mp.br/images/Transpar%C3%AAncia_2023/Junho/NFs/Servi%C3%A7os/NFS_5304_2023_JF_7ef41.pdf" TargetMode="External"/><Relationship Id="rId119" Type="http://schemas.openxmlformats.org/officeDocument/2006/relationships/hyperlink" Target="https://www.mpam.mp.br/images/Transpar%C3%AAncia_2023/Junho/NFs/Servi%C3%A7os/AP%C3%93LICE_2143000133531_2023_MAPFRE_400cb.pdf" TargetMode="External"/><Relationship Id="rId44" Type="http://schemas.openxmlformats.org/officeDocument/2006/relationships/hyperlink" Target="https://www.mpam.mp.br/images/2%C2%BA_TA_ao_CT_008-2021_-_MP-PGJ_bc47a.pdf" TargetMode="External"/><Relationship Id="rId60" Type="http://schemas.openxmlformats.org/officeDocument/2006/relationships/hyperlink" Target="https://www.mpam.mp.br/images/Contratos/2023/Aditivos/4%C2%BA_TA_ao_CT_02-2019_-_MP-PGJ_c76fb.pdf" TargetMode="External"/><Relationship Id="rId65" Type="http://schemas.openxmlformats.org/officeDocument/2006/relationships/hyperlink" Target="https://www.mpam.mp.br/images/1%C2%BA_TAP_a_CT_n%C2%BA_26-2022_-_MP-PGJ_-_2022.003026_b6177.pdf" TargetMode="External"/><Relationship Id="rId81" Type="http://schemas.openxmlformats.org/officeDocument/2006/relationships/hyperlink" Target="https://www.mpam.mp.br/images/Transpar%C3%AAncia_2023/Junho/NFs/Servi%C3%A7os/FATURA_867462-05_2023_AMAZONAS_ENERGIA_49d2d.pdf" TargetMode="External"/><Relationship Id="rId86" Type="http://schemas.openxmlformats.org/officeDocument/2006/relationships/hyperlink" Target="https://www.mpam.mp.br/images/Transpar%C3%AAncia_2023/Junho/NFs/Servi%C3%A7os/FATURA_049431020194_2019_COSAMA_TABATINGA_dd24d.pdf" TargetMode="External"/><Relationship Id="rId130" Type="http://schemas.openxmlformats.org/officeDocument/2006/relationships/hyperlink" Target="https://www.mpam.mp.br/images/Transpar%C3%AAncia_2023/Junho/NFs/Servi%C3%A7os/NFS_37930_2023_PRODAM_8311e.pdf" TargetMode="External"/><Relationship Id="rId135" Type="http://schemas.openxmlformats.org/officeDocument/2006/relationships/hyperlink" Target="https://www.mpam.mp.br/images/Transpar%C3%AAncia_2023/Junho/NFs/Servi%C3%A7os/NFS_7210_2023_SENCINET_93ef8.pdf" TargetMode="External"/><Relationship Id="rId151" Type="http://schemas.openxmlformats.org/officeDocument/2006/relationships/printerSettings" Target="../printerSettings/printerSettings3.bin"/><Relationship Id="rId13" Type="http://schemas.openxmlformats.org/officeDocument/2006/relationships/hyperlink" Target="https://www.mpam.mp.br/images/1%C2%BA_TAP_a_CT_n%C2%BA_30-2022_-_MP-PGJ_-_2021.014353_cde60.pdf" TargetMode="External"/><Relationship Id="rId18" Type="http://schemas.openxmlformats.org/officeDocument/2006/relationships/hyperlink" Target="https://www.mpam.mp.br/images/1%C2%BA_TAP_a_CT_n%C2%BA_19-2021_-_MP-PGJ_-_2022.004812_13252.pdf" TargetMode="External"/><Relationship Id="rId39" Type="http://schemas.openxmlformats.org/officeDocument/2006/relationships/hyperlink" Target="https://www.mpam.mp.br/images/1%C2%BA_TAP_a_CCT_n%C2%BA_6-2022_-_MP-PGJ_-_2022.016293_dcaac.pdf" TargetMode="External"/><Relationship Id="rId109" Type="http://schemas.openxmlformats.org/officeDocument/2006/relationships/hyperlink" Target="https://www.mpam.mp.br/images/Transpar%C3%AAncia_2023/Junho/NFs/Servi%C3%A7os/MEMORANDO_102_2023_TJ_393af.pdf" TargetMode="External"/><Relationship Id="rId34" Type="http://schemas.openxmlformats.org/officeDocument/2006/relationships/hyperlink" Target="https://www.mpam.mp.br/images/4_TA_%C3%A0_CT_n.%C2%BA_011-2018_-_MP-PGJ_b5ccc.pdf" TargetMode="External"/><Relationship Id="rId50" Type="http://schemas.openxmlformats.org/officeDocument/2006/relationships/hyperlink" Target="https://www.mpam.mp.br/images/3_TA_%C3%A0_CT_n.%C2%BA_010-2020_-_MP-PGJ_e1a55.pdf" TargetMode="External"/><Relationship Id="rId55" Type="http://schemas.openxmlformats.org/officeDocument/2006/relationships/hyperlink" Target="https://www.mpam.mp.br/images/1%C2%BA_TAP_a_CCT_n%C2%BA_05-2022_-_MP-PGJ_-_2022.015927_31e5f.pdf" TargetMode="External"/><Relationship Id="rId76" Type="http://schemas.openxmlformats.org/officeDocument/2006/relationships/hyperlink" Target="https://www.mpam.mp.br/images/1%C2%BA_TAP_a_CT_n%C2%BA_26-2022_-_MP-PGJ_-_2022.003026_b6177.pdf" TargetMode="External"/><Relationship Id="rId97" Type="http://schemas.openxmlformats.org/officeDocument/2006/relationships/hyperlink" Target="https://www.mpam.mp.br/images/Transpar%C3%AAncia_2023/Junho/NFs/Servi%C3%A7os/NF_589296_2023_REVISTA_DOS_TRIB_26408.pdf" TargetMode="External"/><Relationship Id="rId104" Type="http://schemas.openxmlformats.org/officeDocument/2006/relationships/hyperlink" Target="https://www.mpam.mp.br/images/Transpar%C3%AAncia_2023/Junho/NFs/Servi%C3%A7os/NF_589768_2023_REVISTA_DOS_TRIB_28632.pdf" TargetMode="External"/><Relationship Id="rId120" Type="http://schemas.openxmlformats.org/officeDocument/2006/relationships/hyperlink" Target="https://www.mpam.mp.br/images/Transpar%C3%AAncia_2023/Junho/NFs/Servi%C3%A7os/NFS_9256_2023_MAPROTEM_b3144.pdf" TargetMode="External"/><Relationship Id="rId125" Type="http://schemas.openxmlformats.org/officeDocument/2006/relationships/hyperlink" Target="https://www.mpam.mp.br/images/Transpar%C3%AAncia_2023/Junho/NFs/Servi%C3%A7os/FATURA_0300039313550_2023_OI_c71d7.pdf" TargetMode="External"/><Relationship Id="rId141" Type="http://schemas.openxmlformats.org/officeDocument/2006/relationships/hyperlink" Target="https://www.mpam.mp.br/images/Transpar%C3%AAncia_2023/Junho/NFs/Servi%C3%A7os/NFS_543826_2023_SOFTPLAN_d8bfd.pdf" TargetMode="External"/><Relationship Id="rId146" Type="http://schemas.openxmlformats.org/officeDocument/2006/relationships/hyperlink" Target="https://www.mpam.mp.br/images/Transpar%C3%AAncia_2023/Junho/NFs/Servi%C3%A7os/FATURA_0345991343_2023_VIVO_6bdbf.pdf" TargetMode="External"/><Relationship Id="rId7" Type="http://schemas.openxmlformats.org/officeDocument/2006/relationships/hyperlink" Target="https://www.mpam.mp.br/images/Transpar%C3%AAncia_2023/Maio/NFs/Servi%C3%A7os/FATURA_66441_2023_CORREIOS_41576.pdf" TargetMode="External"/><Relationship Id="rId71" Type="http://schemas.openxmlformats.org/officeDocument/2006/relationships/hyperlink" Target="https://www.mpam.mp.br/images/1%C2%BA_TAP_a_CT_n%C2%BA_26-2022_-_MP-PGJ_-_2022.003026_b6177.pdf" TargetMode="External"/><Relationship Id="rId92" Type="http://schemas.openxmlformats.org/officeDocument/2006/relationships/hyperlink" Target="https://www.mpam.mp.br/images/Transpar%C3%AAncia_2023/Junho/NFs/Servi%C3%A7os/FATURA_109180520230_2023_COSAMA_JURUA_1c033.pdf" TargetMode="External"/><Relationship Id="rId2" Type="http://schemas.openxmlformats.org/officeDocument/2006/relationships/hyperlink" Target="https://www.mpam.mp.br/images/1%C2%BA_TAP_ao_CT_043-2018-MP-PGJ_9af47.pdf" TargetMode="External"/><Relationship Id="rId29" Type="http://schemas.openxmlformats.org/officeDocument/2006/relationships/hyperlink" Target="https://www.mpam.mp.br/images/Contratos/2023/Carta_Contrato/CCT_01-2023_-_MP-PGJ_11880.pdf" TargetMode="External"/><Relationship Id="rId24" Type="http://schemas.openxmlformats.org/officeDocument/2006/relationships/hyperlink" Target="https://www.mpam.mp.br/images/1%C2%BA_TAP_a_CT_n%C2%BA_35-2018_-_MP-PGJ_-_2022.006802_d4bcf.pdf" TargetMode="External"/><Relationship Id="rId40" Type="http://schemas.openxmlformats.org/officeDocument/2006/relationships/hyperlink" Target="https://www.mpam.mp.br/images/1%C2%BA_TAP_a_CCT_n%C2%BA_6-2022_-_MP-PGJ_-_2022.016293_dcaac.pdf" TargetMode="External"/><Relationship Id="rId45" Type="http://schemas.openxmlformats.org/officeDocument/2006/relationships/hyperlink" Target="https://www.mpam.mp.br/images/1%C2%BA_TAP_a_CT_n%C2%BA_05-2021_-_MP-PGJ_-_2020.016185_9236b.pdf" TargetMode="External"/><Relationship Id="rId66" Type="http://schemas.openxmlformats.org/officeDocument/2006/relationships/hyperlink" Target="https://www.mpam.mp.br/images/1%C2%BA_TAP_a_CT_n%C2%BA_26-2022_-_MP-PGJ_-_2022.003026_b6177.pdf" TargetMode="External"/><Relationship Id="rId87" Type="http://schemas.openxmlformats.org/officeDocument/2006/relationships/hyperlink" Target="https://www.mpam.mp.br/images/Transpar%C3%AAncia_2023/Junho/NFs/Servi%C3%A7os/FATURA_284871020194_2019_COSAMA_CODAJAS_8aea7.pdf" TargetMode="External"/><Relationship Id="rId110" Type="http://schemas.openxmlformats.org/officeDocument/2006/relationships/hyperlink" Target="https://www.mpam.mp.br/images/Transpar%C3%AAncia_2023/Junho/NFs/Servi%C3%A7os/MEMORANDO_123_2023_TJ_4fc36.pdf" TargetMode="External"/><Relationship Id="rId115" Type="http://schemas.openxmlformats.org/officeDocument/2006/relationships/hyperlink" Target="https://www.mpam.mp.br/images/Transpar%C3%AAncia_2023/Junho/NFs/Servi%C3%A7os/NFS_5311_2023_JF_31deb.pdf" TargetMode="External"/><Relationship Id="rId131" Type="http://schemas.openxmlformats.org/officeDocument/2006/relationships/hyperlink" Target="https://www.mpam.mp.br/images/Transpar%C3%AAncia_2023/Junho/NFs/Servi%C3%A7os/NFS_37930_2023_PRODAM_8311e.pdf" TargetMode="External"/><Relationship Id="rId136" Type="http://schemas.openxmlformats.org/officeDocument/2006/relationships/hyperlink" Target="https://www.mpam.mp.br/images/Transpar%C3%AAncia_2023/Junho/NFs/Servi%C3%A7os/NFS_7209_2023_SENCINET_9ee6a.pdf" TargetMode="External"/><Relationship Id="rId61" Type="http://schemas.openxmlformats.org/officeDocument/2006/relationships/hyperlink" Target="https://www.mpam.mp.br/images/1_TA_ao_CT_n.%C2%BA_006-2021_-_MP-PGJ_3d1d3.pdf" TargetMode="External"/><Relationship Id="rId82" Type="http://schemas.openxmlformats.org/officeDocument/2006/relationships/hyperlink" Target="https://www.mpam.mp.br/images/Transpar%C3%AAncia_2023/Junho/NFs/Servi%C3%A7os/NFS_862_2023_ARGO_1b376.pdf" TargetMode="External"/><Relationship Id="rId152" Type="http://schemas.openxmlformats.org/officeDocument/2006/relationships/drawing" Target="../drawings/drawing3.xml"/><Relationship Id="rId19" Type="http://schemas.openxmlformats.org/officeDocument/2006/relationships/hyperlink" Target="https://www.mpam.mp.br/images/1%C2%BA_TAP_a_CT_n%C2%BA_19-2021_-_MP-PGJ_-_2022.004812_13252.pdf" TargetMode="External"/><Relationship Id="rId14" Type="http://schemas.openxmlformats.org/officeDocument/2006/relationships/hyperlink" Target="https://www.mpam.mp.br/images/1%C2%BA_TAP_a_CT_n%C2%BA_19-2021_-_MP-PGJ_-_2022.004812_13252.pdf" TargetMode="External"/><Relationship Id="rId30" Type="http://schemas.openxmlformats.org/officeDocument/2006/relationships/hyperlink" Target="https://www.mpam.mp.br/images/1%C2%BA_TAP_a_CT_n%C2%BA_012-2021_-_MP-PGJ_-_2022.002439_3450e.pdf" TargetMode="External"/><Relationship Id="rId35" Type="http://schemas.openxmlformats.org/officeDocument/2006/relationships/hyperlink" Target="https://www.mpam.mp.br/images/1%C2%BA_TAP_a_TCS_n%C2%BA_04-2022_-_MP-PGJ_-_2021.017543_83b5d.pdf" TargetMode="External"/><Relationship Id="rId56" Type="http://schemas.openxmlformats.org/officeDocument/2006/relationships/hyperlink" Target="https://www.mpam.mp.br/images/CCT_n%C2%BA_02-2023-MP-PGJ_782ec.pdf" TargetMode="External"/><Relationship Id="rId77" Type="http://schemas.openxmlformats.org/officeDocument/2006/relationships/hyperlink" Target="https://www.mpam.mp.br/images/1%C2%BA_TAP_a_CCT_n%C2%BA_10-2021_-_MP-PGJ_-_2020.007499_951e2.pdf" TargetMode="External"/><Relationship Id="rId100" Type="http://schemas.openxmlformats.org/officeDocument/2006/relationships/hyperlink" Target="https://www.mpam.mp.br/images/Transpar%C3%AAncia_2023/Junho/NFs/Servi%C3%A7os/NF_589299_2023_REVISTA_DOS_TRIB_b0579.pdf" TargetMode="External"/><Relationship Id="rId105" Type="http://schemas.openxmlformats.org/officeDocument/2006/relationships/hyperlink" Target="https://www.mpam.mp.br/images/Transpar%C3%AAncia_2023/Junho/NFs/Servi%C3%A7os/NF_590659_2023_REVISTA_DOS_TRIB_0714d.pdf" TargetMode="External"/><Relationship Id="rId126" Type="http://schemas.openxmlformats.org/officeDocument/2006/relationships/hyperlink" Target="https://www.mpam.mp.br/images/Transpar%C3%AAncia_2023/Junho/NFs/Servi%C3%A7os/FATURA_0300039313551_2023_OI_f4f35.pdf" TargetMode="External"/><Relationship Id="rId147" Type="http://schemas.openxmlformats.org/officeDocument/2006/relationships/hyperlink" Target="https://www.mpam.mp.br/images/Transpar%C3%AAncia_2023/Junho/NFs/Servi%C3%A7os/NFS_111_2023_THIAGO_e3295.pdf" TargetMode="External"/><Relationship Id="rId8" Type="http://schemas.openxmlformats.org/officeDocument/2006/relationships/hyperlink" Target="https://www.mpam.mp.br/images/Transpar%C3%AAncia_2023/Maio/NFs/Servi%C3%A7os/NFS_217_2023_F_ALVES_528b1.pdf" TargetMode="External"/><Relationship Id="rId51" Type="http://schemas.openxmlformats.org/officeDocument/2006/relationships/hyperlink" Target="https://www.mpam.mp.br/images/3_TA_%C3%A0_CT_n.%C2%BA_010-2020_-_MP-PGJ_e1a55.pdf" TargetMode="External"/><Relationship Id="rId72" Type="http://schemas.openxmlformats.org/officeDocument/2006/relationships/hyperlink" Target="https://www.mpam.mp.br/images/1%C2%BA_TAP_a_CT_n%C2%BA_26-2022_-_MP-PGJ_-_2022.003026_b6177.pdf" TargetMode="External"/><Relationship Id="rId93" Type="http://schemas.openxmlformats.org/officeDocument/2006/relationships/hyperlink" Target="https://www.mpam.mp.br/images/Transpar%C3%AAncia_2023/Junho/NFs/Servi%C3%A7os/NFS_496_2023_DAHORA_b7fd5.pdf" TargetMode="External"/><Relationship Id="rId98" Type="http://schemas.openxmlformats.org/officeDocument/2006/relationships/hyperlink" Target="https://www.mpam.mp.br/images/Transpar%C3%AAncia_2023/Junho/NFs/Servi%C3%A7os/NF_589297_2023_REVISTA_DOS_TRIB_8d2b1.pdf" TargetMode="External"/><Relationship Id="rId121" Type="http://schemas.openxmlformats.org/officeDocument/2006/relationships/hyperlink" Target="https://www.mpam.mp.br/images/Transpar%C3%AAncia_2023/Junho/NFs/Servi%C3%A7os/NFS_150_2023_MAQUINE_6b340.pdf" TargetMode="External"/><Relationship Id="rId142" Type="http://schemas.openxmlformats.org/officeDocument/2006/relationships/hyperlink" Target="https://www.mpam.mp.br/images/Transpar%C3%AAncia_2023/Junho/NFs/Servi%C3%A7os/NFS_544610_2023_SOFTPLAN_d09b0.pdf" TargetMode="External"/><Relationship Id="rId3" Type="http://schemas.openxmlformats.org/officeDocument/2006/relationships/hyperlink" Target="https://www.mpam.mp.br/images/1%C2%BA_TAP_a_CT_n%C2%BA_16-2022_-_MP-PGJ_-_2022.011197_a5ec9.pdf" TargetMode="External"/><Relationship Id="rId25" Type="http://schemas.openxmlformats.org/officeDocument/2006/relationships/hyperlink" Target="https://www.mpam.mp.br/images/3_TA_%C3%A0_CT_n.%C2%BA_018-2019_-_MP-PGJ_bcff4.pdf" TargetMode="External"/><Relationship Id="rId46" Type="http://schemas.openxmlformats.org/officeDocument/2006/relationships/hyperlink" Target="https://www.mpam.mp.br/images/1%C2%BA_TAP_a_CT_n%C2%BA_20-2018_-_MP-PGJ_-_2021.021791_f8be2.pdf" TargetMode="External"/><Relationship Id="rId67" Type="http://schemas.openxmlformats.org/officeDocument/2006/relationships/hyperlink" Target="https://www.mpam.mp.br/images/1%C2%BA_TAP_a_CT_n%C2%BA_26-2022_-_MP-PGJ_-_2022.003026_b6177.pdf" TargetMode="External"/><Relationship Id="rId116" Type="http://schemas.openxmlformats.org/officeDocument/2006/relationships/hyperlink" Target="https://www.mpam.mp.br/images/Transpar%C3%AAncia_2023/Junho/NFs/Servi%C3%A7os/NFS_5305_2023_JF_dbfea.pdf" TargetMode="External"/><Relationship Id="rId137" Type="http://schemas.openxmlformats.org/officeDocument/2006/relationships/hyperlink" Target="https://www.mpam.mp.br/images/Transpar%C3%AAncia_2023/Junho/NFs/Servi%C3%A7os/NFS_11560_2023_SENCINET_cd789.pdf" TargetMode="External"/><Relationship Id="rId20" Type="http://schemas.openxmlformats.org/officeDocument/2006/relationships/hyperlink" Target="https://www.mpam.mp.br/images/1%C2%BA_TAP_a_CT_n%C2%BA_19-2021_-_MP-PGJ_-_2022.004812_13252.pdf" TargetMode="External"/><Relationship Id="rId41" Type="http://schemas.openxmlformats.org/officeDocument/2006/relationships/hyperlink" Target="https://www.mpam.mp.br/images/1%C2%BA_TAP_a_CCT_n%C2%BA_6-2022_-_MP-PGJ_-_2022.016293_dcaac.pdf" TargetMode="External"/><Relationship Id="rId62" Type="http://schemas.openxmlformats.org/officeDocument/2006/relationships/hyperlink" Target="https://www.mpam.mp.br/images/1%C2%BA_TAP_a_CT_n%C2%BA_13-2021_-_MP-PGJ_-_2022.007217_b8889.pdf" TargetMode="External"/><Relationship Id="rId83" Type="http://schemas.openxmlformats.org/officeDocument/2006/relationships/hyperlink" Target="https://www.mpam.mp.br/images/Transpar%C3%AAncia_2023/Junho/NFs/Servi%C3%A7os/NFS_11_2023_CARLOS_a1280.pdf" TargetMode="External"/><Relationship Id="rId88" Type="http://schemas.openxmlformats.org/officeDocument/2006/relationships/hyperlink" Target="https://www.mpam.mp.br/images/Transpar%C3%AAncia_2023/Junho/NFs/Servi%C3%A7os/FATURA_049430520236_2023_COSAMA_TABATINGA_94f2e.pdf" TargetMode="External"/><Relationship Id="rId111" Type="http://schemas.openxmlformats.org/officeDocument/2006/relationships/hyperlink" Target="https://www.mpam.mp.br/images/Transpar%C3%AAncia_2023/Junho/NFs/Servi%C3%A7os/NFS_2785_2023_G_REFRIGERA%C3%87%C3%83O_41ad2.pdf" TargetMode="External"/><Relationship Id="rId132" Type="http://schemas.openxmlformats.org/officeDocument/2006/relationships/hyperlink" Target="https://www.mpam.mp.br/images/Transpar%C3%AAncia_2023/Junho/NFs/Servi%C3%A7os/NFS_37930_2023_PRODAM_8311e.pdf" TargetMode="External"/><Relationship Id="rId15" Type="http://schemas.openxmlformats.org/officeDocument/2006/relationships/hyperlink" Target="https://www.mpam.mp.br/images/1%C2%BA_TAP_a_CT_n%C2%BA_19-2021_-_MP-PGJ_-_2022.004812_13252.pdf" TargetMode="External"/><Relationship Id="rId36" Type="http://schemas.openxmlformats.org/officeDocument/2006/relationships/hyperlink" Target="https://www.mpam.mp.br/images/4%C2%BA_TA_ao_CT_n%C2%BA_03-2019-MP-PGJ_caf9b.pdf" TargetMode="External"/><Relationship Id="rId57" Type="http://schemas.openxmlformats.org/officeDocument/2006/relationships/hyperlink" Target="https://www.mpam.mp.br/images/4%C2%BA_TAP_a_CESS%C3%83O_ONEROSA_N%C2%BA_01-2021_-_MP-PGJ_-_2022.008949_584c8.pdf" TargetMode="External"/><Relationship Id="rId106" Type="http://schemas.openxmlformats.org/officeDocument/2006/relationships/hyperlink" Target="https://www.mpam.mp.br/images/Transpar%C3%AAncia_2023/Junho/NFs/Servi%C3%A7os/NF_590693_2023_REVISTA_DOS_TRIB_54797.pdf" TargetMode="External"/><Relationship Id="rId127" Type="http://schemas.openxmlformats.org/officeDocument/2006/relationships/hyperlink" Target="https://www.mpam.mp.br/images/Transpar%C3%AAncia_2023/Junho/NFs/Servi%C3%A7os/FATURA_300039312437_2023_OI_e3a23.pdf" TargetMode="External"/><Relationship Id="rId10" Type="http://schemas.openxmlformats.org/officeDocument/2006/relationships/hyperlink" Target="https://www.mpam.mp.br/images/Transpar%C3%AAncia_2023/Maio/NFs/Servi%C3%A7os/FATURA_237538615_2023_SAAE_ITA_3f201.pdf" TargetMode="External"/><Relationship Id="rId31" Type="http://schemas.openxmlformats.org/officeDocument/2006/relationships/hyperlink" Target="https://www.mpam.mp.br/images/CT_06_-2022_-_MP-PGJ_91014.pdf" TargetMode="External"/><Relationship Id="rId52" Type="http://schemas.openxmlformats.org/officeDocument/2006/relationships/hyperlink" Target="https://www.mpam.mp.br/images/1%C2%BA_TAP_a_CT_n%C2%BA_25-2022_-_MP-PGJ_-_2021.018945_ef215.pdf" TargetMode="External"/><Relationship Id="rId73" Type="http://schemas.openxmlformats.org/officeDocument/2006/relationships/hyperlink" Target="https://www.mpam.mp.br/images/1%C2%BA_TAP_a_CT_n%C2%BA_26-2022_-_MP-PGJ_-_2022.003026_b6177.pdf" TargetMode="External"/><Relationship Id="rId78" Type="http://schemas.openxmlformats.org/officeDocument/2006/relationships/hyperlink" Target="https://www.mpam.mp.br/images/CC_n%C2%BA_008-2021-MP-PGJ_33452.pdf" TargetMode="External"/><Relationship Id="rId94" Type="http://schemas.openxmlformats.org/officeDocument/2006/relationships/hyperlink" Target="https://www.mpam.mp.br/images/Transpar%C3%AAncia_2023/Junho/NFs/Servi%C3%A7os/NFS_3598_2023_ECOSEGME_3cfa6.pdf" TargetMode="External"/><Relationship Id="rId99" Type="http://schemas.openxmlformats.org/officeDocument/2006/relationships/hyperlink" Target="https://www.mpam.mp.br/images/Transpar%C3%AAncia_2023/Junho/NFs/Servi%C3%A7os/NF_589298_2023_REVISTA_DOS_TRIB_f12a1.pdf" TargetMode="External"/><Relationship Id="rId101" Type="http://schemas.openxmlformats.org/officeDocument/2006/relationships/hyperlink" Target="https://www.mpam.mp.br/images/Transpar%C3%AAncia_2023/Junho/NFs/Servi%C3%A7os/NF_589300_2023_REVISTA_DOS_TRIB_895bd.pdf" TargetMode="External"/><Relationship Id="rId122" Type="http://schemas.openxmlformats.org/officeDocument/2006/relationships/hyperlink" Target="https://www.mpam.mp.br/images/Transpar%C3%AAncia_2023/Junho/NFs/Servi%C3%A7os/NFS_119_2023_MOVLEADS_b4d83.pdf" TargetMode="External"/><Relationship Id="rId143" Type="http://schemas.openxmlformats.org/officeDocument/2006/relationships/hyperlink" Target="https://www.mpam.mp.br/images/Transpar%C3%AAncia_2023/Junho/NFs/Servi%C3%A7os/NFS_543827_2023_SOFTPLAN_b61e3.pdf" TargetMode="External"/><Relationship Id="rId148" Type="http://schemas.openxmlformats.org/officeDocument/2006/relationships/hyperlink" Target="https://www.mpam.mp.br/images/Transpar%C3%AAncia_2023/Junho/NFs/Servi%C3%A7os/NFS_2096421_2023_TRIVALE_576c0.pdf" TargetMode="External"/><Relationship Id="rId4" Type="http://schemas.openxmlformats.org/officeDocument/2006/relationships/hyperlink" Target="https://www.mpam.mp.br/images/Contratos/2022/Carta_Contrato/CC_05-2022_MP_-_PGJ_596f4.pdf" TargetMode="External"/><Relationship Id="rId9" Type="http://schemas.openxmlformats.org/officeDocument/2006/relationships/hyperlink" Target="https://www.mpam.mp.br/images/Transpar%C3%AAncia_2023/Maio/NFs/Servi%C3%A7os/FATURA_58171_2023_OCA_a40a4.pdf" TargetMode="External"/><Relationship Id="rId26" Type="http://schemas.openxmlformats.org/officeDocument/2006/relationships/hyperlink" Target="https://www.mpam.mp.br/images/3_TA_%C3%A0_CT_n.%C2%BA_018-2019_-_MP-PGJ_bcff4.pdf" TargetMode="External"/><Relationship Id="rId47" Type="http://schemas.openxmlformats.org/officeDocument/2006/relationships/hyperlink" Target="https://www.mpam.mp.br/images/1%C2%BA_TAP_a_CT_n%C2%BA_22-2021_-_MP-PGJ_-_2022.006815_677c6.pdf" TargetMode="External"/><Relationship Id="rId68" Type="http://schemas.openxmlformats.org/officeDocument/2006/relationships/hyperlink" Target="https://www.mpam.mp.br/images/1%C2%BA_TAP_a_CT_n%C2%BA_26-2022_-_MP-PGJ_-_2022.003026_b6177.pdf" TargetMode="External"/><Relationship Id="rId89" Type="http://schemas.openxmlformats.org/officeDocument/2006/relationships/hyperlink" Target="https://www.mpam.mp.br/images/Transpar%C3%AAncia_2023/Junho/NFs/Servi%C3%A7os/FATURA_172460520239_2023_COSAMA_CARAUARI_e7749.pdf" TargetMode="External"/><Relationship Id="rId112" Type="http://schemas.openxmlformats.org/officeDocument/2006/relationships/hyperlink" Target="https://www.mpam.mp.br/images/Transpar%C3%AAncia_2023/Junho/NFs/Servi%C3%A7os/NFS_3145_2023_GIBBOR_f4fc2.pdf" TargetMode="External"/><Relationship Id="rId133" Type="http://schemas.openxmlformats.org/officeDocument/2006/relationships/hyperlink" Target="https://www.mpam.mp.br/images/Transpar%C3%AAncia_2023/Junho/NFs/Servi%C3%A7os/FATURA_237538612_2023_SAAE_ITA_4d812.pdf" TargetMode="External"/><Relationship Id="rId16" Type="http://schemas.openxmlformats.org/officeDocument/2006/relationships/hyperlink" Target="https://www.mpam.mp.br/images/1%C2%BA_TAP_a_CT_n%C2%BA_19-2021_-_MP-PGJ_-_2022.004812_13252.pdf" TargetMode="External"/><Relationship Id="rId37" Type="http://schemas.openxmlformats.org/officeDocument/2006/relationships/hyperlink" Target="https://www.mpam.mp.br/images/4%C2%BA_TA_ao_CT_n%C2%BA_03-2019-MP-PGJ_caf9b.pdf" TargetMode="External"/><Relationship Id="rId58" Type="http://schemas.openxmlformats.org/officeDocument/2006/relationships/hyperlink" Target="https://www.mpam.mp.br/images/Contratos/2023/Aditivos/1%C2%BA_TA_ao_CT_01-2022_-_MP-PGJ_04229.pdf" TargetMode="External"/><Relationship Id="rId79" Type="http://schemas.openxmlformats.org/officeDocument/2006/relationships/hyperlink" Target="https://www.mpam.mp.br/images/Transpar%C3%AAncia_2023/Junho/NFs/Servi%C3%A7os/FATURA_0869937-05_2023_AMAZONAS_ENERGIA_c59bb.pdf" TargetMode="External"/><Relationship Id="rId102" Type="http://schemas.openxmlformats.org/officeDocument/2006/relationships/hyperlink" Target="https://www.mpam.mp.br/images/Transpar%C3%AAncia_2023/Junho/NFs/Servi%C3%A7os/NF_589301_2023_REVISTA_DOS_TRIB_34964.pdf" TargetMode="External"/><Relationship Id="rId123" Type="http://schemas.openxmlformats.org/officeDocument/2006/relationships/hyperlink" Target="https://www.mpam.mp.br/images/Transpar%C3%AAncia_2023/Junho/NFs/Servi%C3%A7os/NFS_970_2023_OCA_5b753.pdf" TargetMode="External"/><Relationship Id="rId144" Type="http://schemas.openxmlformats.org/officeDocument/2006/relationships/hyperlink" Target="https://www.mpam.mp.br/images/Transpar%C3%AAncia_2023/Junho/NFs/Servi%C3%A7os/NFS_544611_2023_SOFTPLAN_4da45.pdf" TargetMode="External"/><Relationship Id="rId90" Type="http://schemas.openxmlformats.org/officeDocument/2006/relationships/hyperlink" Target="https://www.mpam.mp.br/images/Transpar%C3%AAncia_2023/Junho/NFs/Servi%C3%A7os/FATURA_284870520236_2023_COSAMA_CODAJ%C3%81S_3fa03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Transpar%C3%AAncia_2023/Junho/NFs/Obras/NFS_461_2023_RIO_NEGRO_6647f.pdf" TargetMode="External"/><Relationship Id="rId3" Type="http://schemas.openxmlformats.org/officeDocument/2006/relationships/hyperlink" Target="https://www.mpam.mp.br/images/Contratos/2023/Contrato/CT_01-2023_-_MP-PGJ.pdf_5d0ff.pdf" TargetMode="External"/><Relationship Id="rId7" Type="http://schemas.openxmlformats.org/officeDocument/2006/relationships/hyperlink" Target="https://www.mpam.mp.br/images/Transpar%C3%AAncia_2023/Junho/NFs/Obras/NFS_451_2023_RIO_NEGRO_28d87.pdf" TargetMode="External"/><Relationship Id="rId2" Type="http://schemas.openxmlformats.org/officeDocument/2006/relationships/hyperlink" Target="https://www.mpam.mp.br/images/Contratos/2023/Contrato/CT_01-2023_-_MP-PGJ.pdf_5d0ff.pdf" TargetMode="External"/><Relationship Id="rId1" Type="http://schemas.openxmlformats.org/officeDocument/2006/relationships/hyperlink" Target="https://www.mpam.mp.br/images/Contratos/2023/Contrato/CT_01-2023_-_MP-PGJ.pdf_5d0ff.pdf" TargetMode="External"/><Relationship Id="rId6" Type="http://schemas.openxmlformats.org/officeDocument/2006/relationships/hyperlink" Target="https://www.mpam.mp.br/images/Transpar%C3%AAncia_2023/Junho/NFs/Obras/NFS_443_2023_RIO_NEGRO_881a5.pdf" TargetMode="External"/><Relationship Id="rId5" Type="http://schemas.openxmlformats.org/officeDocument/2006/relationships/hyperlink" Target="https://www.mpam.mp.br/images/Transpar%C3%AAncia_2023/Junho/NFs/Obras/NFS_274_2023_SGRH_7e1cf.pdf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s://www.mpam.mp.br/images/CT_35-2022_-_MP-PGJ_2d7a4.pdf" TargetMode="External"/><Relationship Id="rId9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zoomScale="85" zoomScaleNormal="85" workbookViewId="0">
      <selection activeCell="K51" sqref="K51"/>
    </sheetView>
  </sheetViews>
  <sheetFormatPr defaultRowHeight="15"/>
  <cols>
    <col min="1" max="1" width="13.7109375" customWidth="1"/>
    <col min="2" max="2" width="14.7109375" customWidth="1"/>
    <col min="3" max="3" width="17.7109375" style="44" customWidth="1"/>
    <col min="4" max="4" width="45.28515625" customWidth="1"/>
    <col min="5" max="5" width="29.5703125" customWidth="1"/>
    <col min="6" max="6" width="18.7109375" style="3" customWidth="1"/>
    <col min="7" max="7" width="16.4257812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2.140625" customWidth="1"/>
    <col min="13" max="13" width="19" customWidth="1"/>
  </cols>
  <sheetData>
    <row r="1" spans="1:13" ht="77.099999999999994" customHeight="1">
      <c r="C1" s="1"/>
      <c r="D1" s="2"/>
      <c r="G1" s="4"/>
      <c r="H1" s="4"/>
      <c r="I1" s="4"/>
      <c r="J1" s="2"/>
    </row>
    <row r="2" spans="1:13" ht="18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0.25">
      <c r="A3" s="6" t="s">
        <v>1</v>
      </c>
      <c r="B3" s="6"/>
      <c r="C3" s="7"/>
      <c r="D3" s="6"/>
      <c r="E3" s="6"/>
      <c r="G3" s="4"/>
      <c r="H3" s="4"/>
      <c r="I3" s="4"/>
      <c r="J3" s="2"/>
    </row>
    <row r="4" spans="1:13" ht="20.25">
      <c r="A4" s="6"/>
      <c r="B4" s="6"/>
      <c r="C4" s="8"/>
      <c r="D4" s="9"/>
      <c r="E4" s="6"/>
      <c r="G4" s="4"/>
      <c r="H4" s="4"/>
      <c r="I4" s="4"/>
      <c r="J4" s="2"/>
    </row>
    <row r="5" spans="1:13" ht="18">
      <c r="A5" s="10" t="s">
        <v>2</v>
      </c>
      <c r="B5" s="11"/>
      <c r="C5" s="12"/>
      <c r="D5" s="13"/>
      <c r="E5" s="14"/>
      <c r="G5" s="4"/>
      <c r="H5" s="4"/>
      <c r="I5" s="4"/>
      <c r="J5" s="2"/>
    </row>
    <row r="6" spans="1:13" ht="31.5">
      <c r="A6" s="15" t="s">
        <v>3</v>
      </c>
      <c r="B6" s="15" t="s">
        <v>4</v>
      </c>
      <c r="C6" s="16" t="s">
        <v>5</v>
      </c>
      <c r="D6" s="17" t="s">
        <v>6</v>
      </c>
      <c r="E6" s="17" t="s">
        <v>7</v>
      </c>
      <c r="F6" s="15" t="s">
        <v>8</v>
      </c>
      <c r="G6" s="15" t="s">
        <v>9</v>
      </c>
      <c r="H6" s="18" t="s">
        <v>10</v>
      </c>
      <c r="I6" s="18" t="s">
        <v>11</v>
      </c>
      <c r="J6" s="17" t="s">
        <v>12</v>
      </c>
      <c r="K6" s="17" t="s">
        <v>13</v>
      </c>
      <c r="L6" s="19" t="s">
        <v>14</v>
      </c>
      <c r="M6" s="17" t="s">
        <v>15</v>
      </c>
    </row>
    <row r="7" spans="1:13" ht="120">
      <c r="A7" s="20" t="s">
        <v>16</v>
      </c>
      <c r="B7" s="21">
        <v>1</v>
      </c>
      <c r="C7" s="22">
        <v>11192771000144</v>
      </c>
      <c r="D7" s="23" t="s">
        <v>17</v>
      </c>
      <c r="E7" s="24" t="s">
        <v>18</v>
      </c>
      <c r="F7" s="25" t="s">
        <v>19</v>
      </c>
      <c r="G7" s="26">
        <v>45070</v>
      </c>
      <c r="H7" s="27" t="s">
        <v>20</v>
      </c>
      <c r="I7" s="28">
        <v>6800</v>
      </c>
      <c r="J7" s="29">
        <v>45083</v>
      </c>
      <c r="K7" s="23" t="s">
        <v>21</v>
      </c>
      <c r="L7" s="28">
        <v>6800</v>
      </c>
      <c r="M7" s="27" t="s">
        <v>22</v>
      </c>
    </row>
    <row r="8" spans="1:13" ht="105">
      <c r="A8" s="20" t="s">
        <v>16</v>
      </c>
      <c r="B8" s="21">
        <v>2</v>
      </c>
      <c r="C8" s="22">
        <v>59104760000191</v>
      </c>
      <c r="D8" s="23" t="s">
        <v>23</v>
      </c>
      <c r="E8" s="30" t="s">
        <v>24</v>
      </c>
      <c r="F8" s="25" t="s">
        <v>25</v>
      </c>
      <c r="G8" s="26">
        <v>45070</v>
      </c>
      <c r="H8" s="27" t="s">
        <v>26</v>
      </c>
      <c r="I8" s="31">
        <v>120820</v>
      </c>
      <c r="J8" s="29">
        <v>45078</v>
      </c>
      <c r="K8" s="23" t="s">
        <v>27</v>
      </c>
      <c r="L8" s="31">
        <v>120820</v>
      </c>
      <c r="M8" s="27" t="s">
        <v>28</v>
      </c>
    </row>
    <row r="9" spans="1:13" ht="105">
      <c r="A9" s="20" t="s">
        <v>16</v>
      </c>
      <c r="B9" s="21">
        <v>3</v>
      </c>
      <c r="C9" s="22">
        <v>59104760000191</v>
      </c>
      <c r="D9" s="23" t="s">
        <v>23</v>
      </c>
      <c r="E9" s="30" t="s">
        <v>29</v>
      </c>
      <c r="F9" s="25" t="s">
        <v>30</v>
      </c>
      <c r="G9" s="26">
        <v>45070</v>
      </c>
      <c r="H9" s="27" t="s">
        <v>31</v>
      </c>
      <c r="I9" s="31">
        <v>158390</v>
      </c>
      <c r="J9" s="29">
        <v>45078</v>
      </c>
      <c r="K9" s="23" t="s">
        <v>27</v>
      </c>
      <c r="L9" s="31">
        <v>158390</v>
      </c>
      <c r="M9" s="27" t="s">
        <v>28</v>
      </c>
    </row>
    <row r="10" spans="1:13" ht="105">
      <c r="A10" s="20" t="s">
        <v>16</v>
      </c>
      <c r="B10" s="21">
        <v>4</v>
      </c>
      <c r="C10" s="22">
        <v>59104760000191</v>
      </c>
      <c r="D10" s="23" t="s">
        <v>23</v>
      </c>
      <c r="E10" s="30" t="s">
        <v>32</v>
      </c>
      <c r="F10" s="25" t="s">
        <v>33</v>
      </c>
      <c r="G10" s="26">
        <v>45070</v>
      </c>
      <c r="H10" s="27" t="s">
        <v>34</v>
      </c>
      <c r="I10" s="28">
        <v>158390</v>
      </c>
      <c r="J10" s="29">
        <v>45078</v>
      </c>
      <c r="K10" s="23" t="s">
        <v>27</v>
      </c>
      <c r="L10" s="28">
        <v>158390</v>
      </c>
      <c r="M10" s="27" t="s">
        <v>28</v>
      </c>
    </row>
    <row r="11" spans="1:13" ht="105">
      <c r="A11" s="20" t="s">
        <v>16</v>
      </c>
      <c r="B11" s="21">
        <v>5</v>
      </c>
      <c r="C11" s="22">
        <v>59104760000191</v>
      </c>
      <c r="D11" s="23" t="s">
        <v>23</v>
      </c>
      <c r="E11" s="30" t="s">
        <v>35</v>
      </c>
      <c r="F11" s="25" t="s">
        <v>36</v>
      </c>
      <c r="G11" s="26">
        <v>45070</v>
      </c>
      <c r="H11" s="27" t="s">
        <v>37</v>
      </c>
      <c r="I11" s="28">
        <v>158390</v>
      </c>
      <c r="J11" s="29">
        <v>45078</v>
      </c>
      <c r="K11" s="23" t="s">
        <v>27</v>
      </c>
      <c r="L11" s="28">
        <v>158390</v>
      </c>
      <c r="M11" s="27" t="s">
        <v>28</v>
      </c>
    </row>
    <row r="12" spans="1:13" ht="105">
      <c r="A12" s="20" t="s">
        <v>16</v>
      </c>
      <c r="B12" s="21">
        <v>6</v>
      </c>
      <c r="C12" s="22">
        <v>59104760000191</v>
      </c>
      <c r="D12" s="23" t="s">
        <v>23</v>
      </c>
      <c r="E12" s="30" t="s">
        <v>38</v>
      </c>
      <c r="F12" s="25" t="s">
        <v>39</v>
      </c>
      <c r="G12" s="26">
        <v>45070</v>
      </c>
      <c r="H12" s="27" t="s">
        <v>40</v>
      </c>
      <c r="I12" s="28">
        <v>158390</v>
      </c>
      <c r="J12" s="29">
        <v>45078</v>
      </c>
      <c r="K12" s="23" t="s">
        <v>27</v>
      </c>
      <c r="L12" s="28">
        <v>158390</v>
      </c>
      <c r="M12" s="27" t="s">
        <v>28</v>
      </c>
    </row>
    <row r="13" spans="1:13" ht="105">
      <c r="A13" s="20" t="s">
        <v>16</v>
      </c>
      <c r="B13" s="21">
        <v>7</v>
      </c>
      <c r="C13" s="22">
        <v>59104760000191</v>
      </c>
      <c r="D13" s="23" t="s">
        <v>23</v>
      </c>
      <c r="E13" s="30" t="s">
        <v>41</v>
      </c>
      <c r="F13" s="25" t="s">
        <v>42</v>
      </c>
      <c r="G13" s="26">
        <v>45070</v>
      </c>
      <c r="H13" s="27" t="s">
        <v>43</v>
      </c>
      <c r="I13" s="28">
        <v>158390</v>
      </c>
      <c r="J13" s="29">
        <v>45078</v>
      </c>
      <c r="K13" s="23" t="s">
        <v>27</v>
      </c>
      <c r="L13" s="28">
        <v>158390</v>
      </c>
      <c r="M13" s="27" t="s">
        <v>28</v>
      </c>
    </row>
    <row r="14" spans="1:13" ht="105">
      <c r="A14" s="20" t="s">
        <v>16</v>
      </c>
      <c r="B14" s="21">
        <v>8</v>
      </c>
      <c r="C14" s="22">
        <v>59104760000191</v>
      </c>
      <c r="D14" s="23" t="s">
        <v>23</v>
      </c>
      <c r="E14" s="30" t="s">
        <v>44</v>
      </c>
      <c r="F14" s="25" t="s">
        <v>45</v>
      </c>
      <c r="G14" s="26">
        <v>45070</v>
      </c>
      <c r="H14" s="27" t="s">
        <v>46</v>
      </c>
      <c r="I14" s="28">
        <v>158390</v>
      </c>
      <c r="J14" s="29">
        <v>45078</v>
      </c>
      <c r="K14" s="23" t="s">
        <v>27</v>
      </c>
      <c r="L14" s="28">
        <v>158390</v>
      </c>
      <c r="M14" s="27" t="s">
        <v>28</v>
      </c>
    </row>
    <row r="15" spans="1:13" ht="135">
      <c r="A15" s="20" t="s">
        <v>16</v>
      </c>
      <c r="B15" s="21">
        <v>9</v>
      </c>
      <c r="C15" s="22">
        <v>5778325000547</v>
      </c>
      <c r="D15" s="23" t="s">
        <v>47</v>
      </c>
      <c r="E15" s="30" t="s">
        <v>48</v>
      </c>
      <c r="F15" s="25" t="s">
        <v>49</v>
      </c>
      <c r="G15" s="26">
        <v>45071</v>
      </c>
      <c r="H15" s="27" t="s">
        <v>50</v>
      </c>
      <c r="I15" s="28">
        <v>33600</v>
      </c>
      <c r="J15" s="29">
        <v>45078</v>
      </c>
      <c r="K15" s="23" t="s">
        <v>27</v>
      </c>
      <c r="L15" s="28">
        <v>33600</v>
      </c>
      <c r="M15" s="27" t="s">
        <v>51</v>
      </c>
    </row>
    <row r="16" spans="1:13" ht="135">
      <c r="A16" s="20" t="s">
        <v>16</v>
      </c>
      <c r="B16" s="21">
        <v>10</v>
      </c>
      <c r="C16" s="22">
        <v>5778325000547</v>
      </c>
      <c r="D16" s="23" t="s">
        <v>47</v>
      </c>
      <c r="E16" s="30" t="s">
        <v>52</v>
      </c>
      <c r="F16" s="25" t="s">
        <v>53</v>
      </c>
      <c r="G16" s="26">
        <v>45071</v>
      </c>
      <c r="H16" s="27" t="s">
        <v>54</v>
      </c>
      <c r="I16" s="28">
        <v>475380</v>
      </c>
      <c r="J16" s="29">
        <v>45078</v>
      </c>
      <c r="K16" s="23" t="s">
        <v>27</v>
      </c>
      <c r="L16" s="28">
        <v>475380</v>
      </c>
      <c r="M16" s="27" t="s">
        <v>51</v>
      </c>
    </row>
    <row r="17" spans="1:13" ht="135">
      <c r="A17" s="20" t="s">
        <v>16</v>
      </c>
      <c r="B17" s="21">
        <v>11</v>
      </c>
      <c r="C17" s="22">
        <v>5778325000547</v>
      </c>
      <c r="D17" s="23" t="s">
        <v>47</v>
      </c>
      <c r="E17" s="30" t="s">
        <v>55</v>
      </c>
      <c r="F17" s="25" t="s">
        <v>56</v>
      </c>
      <c r="G17" s="26">
        <v>45071</v>
      </c>
      <c r="H17" s="27" t="s">
        <v>57</v>
      </c>
      <c r="I17" s="31">
        <v>28620</v>
      </c>
      <c r="J17" s="29">
        <v>45078</v>
      </c>
      <c r="K17" s="23" t="s">
        <v>27</v>
      </c>
      <c r="L17" s="31">
        <v>28620</v>
      </c>
      <c r="M17" s="27" t="s">
        <v>51</v>
      </c>
    </row>
    <row r="18" spans="1:13" ht="105">
      <c r="A18" s="20" t="s">
        <v>16</v>
      </c>
      <c r="B18" s="21">
        <v>12</v>
      </c>
      <c r="C18" s="22">
        <v>59104760000191</v>
      </c>
      <c r="D18" s="23" t="s">
        <v>23</v>
      </c>
      <c r="E18" s="30" t="s">
        <v>58</v>
      </c>
      <c r="F18" s="25" t="s">
        <v>59</v>
      </c>
      <c r="G18" s="26">
        <v>45071</v>
      </c>
      <c r="H18" s="27" t="s">
        <v>60</v>
      </c>
      <c r="I18" s="28">
        <v>158390</v>
      </c>
      <c r="J18" s="29">
        <v>45078</v>
      </c>
      <c r="K18" s="23" t="s">
        <v>27</v>
      </c>
      <c r="L18" s="28">
        <v>158390</v>
      </c>
      <c r="M18" s="27" t="s">
        <v>28</v>
      </c>
    </row>
    <row r="19" spans="1:13" ht="105">
      <c r="A19" s="20" t="s">
        <v>16</v>
      </c>
      <c r="B19" s="21">
        <v>13</v>
      </c>
      <c r="C19" s="22">
        <v>59104760000191</v>
      </c>
      <c r="D19" s="23" t="s">
        <v>23</v>
      </c>
      <c r="E19" s="30" t="s">
        <v>61</v>
      </c>
      <c r="F19" s="25" t="s">
        <v>62</v>
      </c>
      <c r="G19" s="26">
        <v>45071</v>
      </c>
      <c r="H19" s="27" t="s">
        <v>63</v>
      </c>
      <c r="I19" s="28">
        <v>158390</v>
      </c>
      <c r="J19" s="29">
        <v>45078</v>
      </c>
      <c r="K19" s="23" t="s">
        <v>27</v>
      </c>
      <c r="L19" s="28">
        <v>158390</v>
      </c>
      <c r="M19" s="27" t="s">
        <v>28</v>
      </c>
    </row>
    <row r="20" spans="1:13" ht="105">
      <c r="A20" s="20" t="s">
        <v>16</v>
      </c>
      <c r="B20" s="21">
        <v>14</v>
      </c>
      <c r="C20" s="22">
        <v>59104760000191</v>
      </c>
      <c r="D20" s="23" t="s">
        <v>23</v>
      </c>
      <c r="E20" s="30" t="s">
        <v>64</v>
      </c>
      <c r="F20" s="25" t="s">
        <v>65</v>
      </c>
      <c r="G20" s="26">
        <v>45071</v>
      </c>
      <c r="H20" s="27" t="s">
        <v>66</v>
      </c>
      <c r="I20" s="28">
        <v>158390</v>
      </c>
      <c r="J20" s="29">
        <v>45078</v>
      </c>
      <c r="K20" s="23" t="s">
        <v>27</v>
      </c>
      <c r="L20" s="28">
        <v>158390</v>
      </c>
      <c r="M20" s="27" t="s">
        <v>28</v>
      </c>
    </row>
    <row r="21" spans="1:13" ht="105">
      <c r="A21" s="20" t="s">
        <v>16</v>
      </c>
      <c r="B21" s="21">
        <v>15</v>
      </c>
      <c r="C21" s="22">
        <v>59104760000191</v>
      </c>
      <c r="D21" s="23" t="s">
        <v>23</v>
      </c>
      <c r="E21" s="30" t="s">
        <v>67</v>
      </c>
      <c r="F21" s="25" t="s">
        <v>68</v>
      </c>
      <c r="G21" s="26">
        <v>45071</v>
      </c>
      <c r="H21" s="27" t="s">
        <v>69</v>
      </c>
      <c r="I21" s="31">
        <v>158390</v>
      </c>
      <c r="J21" s="29">
        <v>45078</v>
      </c>
      <c r="K21" s="23" t="s">
        <v>27</v>
      </c>
      <c r="L21" s="31">
        <v>158390</v>
      </c>
      <c r="M21" s="27" t="s">
        <v>28</v>
      </c>
    </row>
    <row r="22" spans="1:13" ht="105">
      <c r="A22" s="20" t="s">
        <v>16</v>
      </c>
      <c r="B22" s="21">
        <v>16</v>
      </c>
      <c r="C22" s="22">
        <v>59104760000191</v>
      </c>
      <c r="D22" s="23" t="s">
        <v>23</v>
      </c>
      <c r="E22" s="30" t="s">
        <v>70</v>
      </c>
      <c r="F22" s="25" t="s">
        <v>71</v>
      </c>
      <c r="G22" s="26">
        <v>45071</v>
      </c>
      <c r="H22" s="27" t="s">
        <v>72</v>
      </c>
      <c r="I22" s="28">
        <v>158390</v>
      </c>
      <c r="J22" s="29">
        <v>45078</v>
      </c>
      <c r="K22" s="23" t="s">
        <v>27</v>
      </c>
      <c r="L22" s="28">
        <v>158390</v>
      </c>
      <c r="M22" s="27" t="s">
        <v>28</v>
      </c>
    </row>
    <row r="23" spans="1:13" ht="105">
      <c r="A23" s="20" t="s">
        <v>16</v>
      </c>
      <c r="B23" s="21">
        <v>17</v>
      </c>
      <c r="C23" s="22">
        <v>59104760000191</v>
      </c>
      <c r="D23" s="23" t="s">
        <v>23</v>
      </c>
      <c r="E23" s="30" t="s">
        <v>73</v>
      </c>
      <c r="F23" s="25" t="s">
        <v>74</v>
      </c>
      <c r="G23" s="26">
        <v>45071</v>
      </c>
      <c r="H23" s="27" t="s">
        <v>75</v>
      </c>
      <c r="I23" s="31">
        <v>158390</v>
      </c>
      <c r="J23" s="29">
        <v>45078</v>
      </c>
      <c r="K23" s="23" t="s">
        <v>27</v>
      </c>
      <c r="L23" s="31">
        <v>158390</v>
      </c>
      <c r="M23" s="27" t="s">
        <v>28</v>
      </c>
    </row>
    <row r="24" spans="1:13" ht="105">
      <c r="A24" s="20" t="s">
        <v>16</v>
      </c>
      <c r="B24" s="21">
        <v>18</v>
      </c>
      <c r="C24" s="22">
        <v>59104760000191</v>
      </c>
      <c r="D24" s="23" t="s">
        <v>23</v>
      </c>
      <c r="E24" s="30" t="s">
        <v>76</v>
      </c>
      <c r="F24" s="25" t="s">
        <v>77</v>
      </c>
      <c r="G24" s="26">
        <v>45071</v>
      </c>
      <c r="H24" s="27" t="s">
        <v>78</v>
      </c>
      <c r="I24" s="28">
        <v>158390</v>
      </c>
      <c r="J24" s="29">
        <v>45078</v>
      </c>
      <c r="K24" s="23" t="s">
        <v>27</v>
      </c>
      <c r="L24" s="28">
        <v>158390</v>
      </c>
      <c r="M24" s="27" t="s">
        <v>28</v>
      </c>
    </row>
    <row r="25" spans="1:13" ht="105">
      <c r="A25" s="20" t="s">
        <v>16</v>
      </c>
      <c r="B25" s="21">
        <v>19</v>
      </c>
      <c r="C25" s="22">
        <v>59104760000191</v>
      </c>
      <c r="D25" s="23" t="s">
        <v>23</v>
      </c>
      <c r="E25" s="30" t="s">
        <v>79</v>
      </c>
      <c r="F25" s="25" t="s">
        <v>80</v>
      </c>
      <c r="G25" s="26">
        <v>45071</v>
      </c>
      <c r="H25" s="27" t="s">
        <v>81</v>
      </c>
      <c r="I25" s="28">
        <v>158390</v>
      </c>
      <c r="J25" s="29">
        <v>45078</v>
      </c>
      <c r="K25" s="23" t="s">
        <v>27</v>
      </c>
      <c r="L25" s="28">
        <v>158390</v>
      </c>
      <c r="M25" s="27" t="s">
        <v>28</v>
      </c>
    </row>
    <row r="26" spans="1:13" ht="105">
      <c r="A26" s="20" t="s">
        <v>16</v>
      </c>
      <c r="B26" s="21">
        <v>20</v>
      </c>
      <c r="C26" s="22">
        <v>59104760000191</v>
      </c>
      <c r="D26" s="23" t="s">
        <v>23</v>
      </c>
      <c r="E26" s="30" t="s">
        <v>82</v>
      </c>
      <c r="F26" s="25" t="s">
        <v>83</v>
      </c>
      <c r="G26" s="26">
        <v>45071</v>
      </c>
      <c r="H26" s="27" t="s">
        <v>84</v>
      </c>
      <c r="I26" s="28">
        <v>158390</v>
      </c>
      <c r="J26" s="29">
        <v>45078</v>
      </c>
      <c r="K26" s="23" t="s">
        <v>27</v>
      </c>
      <c r="L26" s="28">
        <v>158390</v>
      </c>
      <c r="M26" s="27" t="s">
        <v>28</v>
      </c>
    </row>
    <row r="27" spans="1:13" ht="105">
      <c r="A27" s="20" t="s">
        <v>16</v>
      </c>
      <c r="B27" s="21">
        <v>21</v>
      </c>
      <c r="C27" s="22">
        <v>59104760000191</v>
      </c>
      <c r="D27" s="23" t="s">
        <v>23</v>
      </c>
      <c r="E27" s="30" t="s">
        <v>85</v>
      </c>
      <c r="F27" s="25" t="s">
        <v>86</v>
      </c>
      <c r="G27" s="26">
        <v>45071</v>
      </c>
      <c r="H27" s="27" t="s">
        <v>87</v>
      </c>
      <c r="I27" s="31">
        <v>158390</v>
      </c>
      <c r="J27" s="29">
        <v>45078</v>
      </c>
      <c r="K27" s="23" t="s">
        <v>27</v>
      </c>
      <c r="L27" s="31">
        <v>158390</v>
      </c>
      <c r="M27" s="27" t="s">
        <v>28</v>
      </c>
    </row>
    <row r="28" spans="1:13" ht="105">
      <c r="A28" s="20" t="s">
        <v>16</v>
      </c>
      <c r="B28" s="21">
        <v>22</v>
      </c>
      <c r="C28" s="22">
        <v>59104760000191</v>
      </c>
      <c r="D28" s="23" t="s">
        <v>23</v>
      </c>
      <c r="E28" s="30" t="s">
        <v>88</v>
      </c>
      <c r="F28" s="25" t="s">
        <v>89</v>
      </c>
      <c r="G28" s="26">
        <v>45071</v>
      </c>
      <c r="H28" s="27" t="s">
        <v>90</v>
      </c>
      <c r="I28" s="28">
        <v>158390</v>
      </c>
      <c r="J28" s="29">
        <v>45078</v>
      </c>
      <c r="K28" s="23" t="s">
        <v>27</v>
      </c>
      <c r="L28" s="28">
        <v>158390</v>
      </c>
      <c r="M28" s="27" t="s">
        <v>28</v>
      </c>
    </row>
    <row r="29" spans="1:13" ht="105">
      <c r="A29" s="20" t="s">
        <v>16</v>
      </c>
      <c r="B29" s="21">
        <v>23</v>
      </c>
      <c r="C29" s="22">
        <v>59104760000191</v>
      </c>
      <c r="D29" s="23" t="s">
        <v>23</v>
      </c>
      <c r="E29" s="30" t="s">
        <v>91</v>
      </c>
      <c r="F29" s="25" t="s">
        <v>92</v>
      </c>
      <c r="G29" s="26">
        <v>45071</v>
      </c>
      <c r="H29" s="27" t="s">
        <v>93</v>
      </c>
      <c r="I29" s="28">
        <v>158390</v>
      </c>
      <c r="J29" s="29">
        <v>45078</v>
      </c>
      <c r="K29" s="23" t="s">
        <v>27</v>
      </c>
      <c r="L29" s="28">
        <v>158390</v>
      </c>
      <c r="M29" s="27" t="s">
        <v>28</v>
      </c>
    </row>
    <row r="30" spans="1:13" ht="105">
      <c r="A30" s="20" t="s">
        <v>16</v>
      </c>
      <c r="B30" s="21">
        <v>24</v>
      </c>
      <c r="C30" s="22">
        <v>59104760000191</v>
      </c>
      <c r="D30" s="23" t="s">
        <v>23</v>
      </c>
      <c r="E30" s="30" t="s">
        <v>94</v>
      </c>
      <c r="F30" s="25" t="s">
        <v>95</v>
      </c>
      <c r="G30" s="26">
        <v>45071</v>
      </c>
      <c r="H30" s="27" t="s">
        <v>96</v>
      </c>
      <c r="I30" s="28">
        <v>158390</v>
      </c>
      <c r="J30" s="29">
        <v>45078</v>
      </c>
      <c r="K30" s="23" t="s">
        <v>27</v>
      </c>
      <c r="L30" s="28">
        <v>158390</v>
      </c>
      <c r="M30" s="27" t="s">
        <v>28</v>
      </c>
    </row>
    <row r="31" spans="1:13" ht="105">
      <c r="A31" s="20" t="s">
        <v>16</v>
      </c>
      <c r="B31" s="21">
        <v>25</v>
      </c>
      <c r="C31" s="22">
        <v>59104760000191</v>
      </c>
      <c r="D31" s="23" t="s">
        <v>23</v>
      </c>
      <c r="E31" s="30" t="s">
        <v>97</v>
      </c>
      <c r="F31" s="25" t="s">
        <v>98</v>
      </c>
      <c r="G31" s="26">
        <v>45071</v>
      </c>
      <c r="H31" s="27" t="s">
        <v>99</v>
      </c>
      <c r="I31" s="28">
        <v>158390</v>
      </c>
      <c r="J31" s="29">
        <v>45078</v>
      </c>
      <c r="K31" s="23" t="s">
        <v>27</v>
      </c>
      <c r="L31" s="28">
        <v>158390</v>
      </c>
      <c r="M31" s="27" t="s">
        <v>28</v>
      </c>
    </row>
    <row r="32" spans="1:13" ht="105">
      <c r="A32" s="20" t="s">
        <v>16</v>
      </c>
      <c r="B32" s="21">
        <v>26</v>
      </c>
      <c r="C32" s="22">
        <v>59104760000191</v>
      </c>
      <c r="D32" s="23" t="s">
        <v>23</v>
      </c>
      <c r="E32" s="30" t="s">
        <v>100</v>
      </c>
      <c r="F32" s="25" t="s">
        <v>101</v>
      </c>
      <c r="G32" s="26">
        <v>45071</v>
      </c>
      <c r="H32" s="27" t="s">
        <v>102</v>
      </c>
      <c r="I32" s="28">
        <v>158390</v>
      </c>
      <c r="J32" s="29">
        <v>45078</v>
      </c>
      <c r="K32" s="23" t="s">
        <v>27</v>
      </c>
      <c r="L32" s="28">
        <v>158390</v>
      </c>
      <c r="M32" s="27" t="s">
        <v>28</v>
      </c>
    </row>
    <row r="33" spans="1:13" ht="105">
      <c r="A33" s="20" t="s">
        <v>16</v>
      </c>
      <c r="B33" s="21">
        <v>27</v>
      </c>
      <c r="C33" s="22">
        <v>59104760000191</v>
      </c>
      <c r="D33" s="23" t="s">
        <v>23</v>
      </c>
      <c r="E33" s="30" t="s">
        <v>103</v>
      </c>
      <c r="F33" s="25" t="s">
        <v>104</v>
      </c>
      <c r="G33" s="26">
        <v>45071</v>
      </c>
      <c r="H33" s="27" t="s">
        <v>105</v>
      </c>
      <c r="I33" s="28">
        <v>158390</v>
      </c>
      <c r="J33" s="29">
        <v>45078</v>
      </c>
      <c r="K33" s="23" t="s">
        <v>27</v>
      </c>
      <c r="L33" s="28">
        <v>158390</v>
      </c>
      <c r="M33" s="27" t="s">
        <v>28</v>
      </c>
    </row>
    <row r="34" spans="1:13" ht="105">
      <c r="A34" s="20" t="s">
        <v>16</v>
      </c>
      <c r="B34" s="21">
        <v>28</v>
      </c>
      <c r="C34" s="22">
        <v>59104760000191</v>
      </c>
      <c r="D34" s="23" t="s">
        <v>23</v>
      </c>
      <c r="E34" s="30" t="s">
        <v>106</v>
      </c>
      <c r="F34" s="25" t="s">
        <v>107</v>
      </c>
      <c r="G34" s="26">
        <v>45071</v>
      </c>
      <c r="H34" s="27" t="s">
        <v>108</v>
      </c>
      <c r="I34" s="28">
        <v>158390</v>
      </c>
      <c r="J34" s="29">
        <v>45078</v>
      </c>
      <c r="K34" s="23" t="s">
        <v>27</v>
      </c>
      <c r="L34" s="28">
        <v>158390</v>
      </c>
      <c r="M34" s="27" t="s">
        <v>28</v>
      </c>
    </row>
    <row r="35" spans="1:13" ht="105">
      <c r="A35" s="20" t="s">
        <v>16</v>
      </c>
      <c r="B35" s="21">
        <v>29</v>
      </c>
      <c r="C35" s="22">
        <v>59104760000191</v>
      </c>
      <c r="D35" s="23" t="s">
        <v>23</v>
      </c>
      <c r="E35" s="30" t="s">
        <v>109</v>
      </c>
      <c r="F35" s="25" t="s">
        <v>110</v>
      </c>
      <c r="G35" s="26">
        <v>45071</v>
      </c>
      <c r="H35" s="27" t="s">
        <v>111</v>
      </c>
      <c r="I35" s="28">
        <v>158390</v>
      </c>
      <c r="J35" s="29">
        <v>45078</v>
      </c>
      <c r="K35" s="23" t="s">
        <v>27</v>
      </c>
      <c r="L35" s="28">
        <v>158390</v>
      </c>
      <c r="M35" s="27" t="s">
        <v>28</v>
      </c>
    </row>
    <row r="36" spans="1:13" ht="105">
      <c r="A36" s="20" t="s">
        <v>16</v>
      </c>
      <c r="B36" s="21">
        <v>30</v>
      </c>
      <c r="C36" s="22">
        <v>59104760000191</v>
      </c>
      <c r="D36" s="23" t="s">
        <v>23</v>
      </c>
      <c r="E36" s="30" t="s">
        <v>112</v>
      </c>
      <c r="F36" s="25" t="s">
        <v>113</v>
      </c>
      <c r="G36" s="26">
        <v>45071</v>
      </c>
      <c r="H36" s="27" t="s">
        <v>114</v>
      </c>
      <c r="I36" s="28">
        <v>158390</v>
      </c>
      <c r="J36" s="29">
        <v>45078</v>
      </c>
      <c r="K36" s="23" t="s">
        <v>27</v>
      </c>
      <c r="L36" s="28">
        <v>158390</v>
      </c>
      <c r="M36" s="27" t="s">
        <v>28</v>
      </c>
    </row>
    <row r="37" spans="1:13" ht="105">
      <c r="A37" s="20" t="s">
        <v>16</v>
      </c>
      <c r="B37" s="21">
        <v>31</v>
      </c>
      <c r="C37" s="22">
        <v>59104760000191</v>
      </c>
      <c r="D37" s="23" t="s">
        <v>23</v>
      </c>
      <c r="E37" s="30" t="s">
        <v>115</v>
      </c>
      <c r="F37" s="25" t="s">
        <v>116</v>
      </c>
      <c r="G37" s="26">
        <v>45071</v>
      </c>
      <c r="H37" s="27" t="s">
        <v>117</v>
      </c>
      <c r="I37" s="28">
        <v>158390</v>
      </c>
      <c r="J37" s="29">
        <v>45078</v>
      </c>
      <c r="K37" s="23" t="s">
        <v>27</v>
      </c>
      <c r="L37" s="28">
        <v>158390</v>
      </c>
      <c r="M37" s="27" t="s">
        <v>28</v>
      </c>
    </row>
    <row r="38" spans="1:13" ht="105">
      <c r="A38" s="20" t="s">
        <v>16</v>
      </c>
      <c r="B38" s="21">
        <v>32</v>
      </c>
      <c r="C38" s="22">
        <v>59104760000191</v>
      </c>
      <c r="D38" s="23" t="s">
        <v>23</v>
      </c>
      <c r="E38" s="30" t="s">
        <v>118</v>
      </c>
      <c r="F38" s="25" t="s">
        <v>119</v>
      </c>
      <c r="G38" s="26">
        <v>45071</v>
      </c>
      <c r="H38" s="27" t="s">
        <v>120</v>
      </c>
      <c r="I38" s="28">
        <v>158390</v>
      </c>
      <c r="J38" s="29">
        <v>45078</v>
      </c>
      <c r="K38" s="23" t="s">
        <v>27</v>
      </c>
      <c r="L38" s="28">
        <v>158390</v>
      </c>
      <c r="M38" s="27" t="s">
        <v>28</v>
      </c>
    </row>
    <row r="39" spans="1:13" ht="105">
      <c r="A39" s="20" t="s">
        <v>16</v>
      </c>
      <c r="B39" s="21">
        <v>33</v>
      </c>
      <c r="C39" s="22">
        <v>59104760000191</v>
      </c>
      <c r="D39" s="23" t="s">
        <v>23</v>
      </c>
      <c r="E39" s="30" t="s">
        <v>121</v>
      </c>
      <c r="F39" s="25" t="s">
        <v>122</v>
      </c>
      <c r="G39" s="26">
        <v>45071</v>
      </c>
      <c r="H39" s="27" t="s">
        <v>123</v>
      </c>
      <c r="I39" s="28">
        <v>158390</v>
      </c>
      <c r="J39" s="29">
        <v>45078</v>
      </c>
      <c r="K39" s="23" t="s">
        <v>27</v>
      </c>
      <c r="L39" s="28">
        <v>158390</v>
      </c>
      <c r="M39" s="27" t="s">
        <v>28</v>
      </c>
    </row>
    <row r="40" spans="1:13" ht="105">
      <c r="A40" s="20" t="s">
        <v>16</v>
      </c>
      <c r="B40" s="21">
        <v>34</v>
      </c>
      <c r="C40" s="22">
        <v>59104760000191</v>
      </c>
      <c r="D40" s="23" t="s">
        <v>23</v>
      </c>
      <c r="E40" s="30" t="s">
        <v>124</v>
      </c>
      <c r="F40" s="25" t="s">
        <v>125</v>
      </c>
      <c r="G40" s="26">
        <v>45071</v>
      </c>
      <c r="H40" s="27" t="s">
        <v>126</v>
      </c>
      <c r="I40" s="28">
        <v>158390</v>
      </c>
      <c r="J40" s="29">
        <v>45078</v>
      </c>
      <c r="K40" s="23" t="s">
        <v>27</v>
      </c>
      <c r="L40" s="28">
        <v>158390</v>
      </c>
      <c r="M40" s="27" t="s">
        <v>28</v>
      </c>
    </row>
    <row r="41" spans="1:13" ht="105">
      <c r="A41" s="20" t="s">
        <v>16</v>
      </c>
      <c r="B41" s="21">
        <v>35</v>
      </c>
      <c r="C41" s="22">
        <v>59104760000191</v>
      </c>
      <c r="D41" s="23" t="s">
        <v>23</v>
      </c>
      <c r="E41" s="30" t="s">
        <v>127</v>
      </c>
      <c r="F41" s="25" t="s">
        <v>128</v>
      </c>
      <c r="G41" s="26">
        <v>45071</v>
      </c>
      <c r="H41" s="27" t="s">
        <v>129</v>
      </c>
      <c r="I41" s="28">
        <v>158390</v>
      </c>
      <c r="J41" s="29">
        <v>45078</v>
      </c>
      <c r="K41" s="23" t="s">
        <v>27</v>
      </c>
      <c r="L41" s="28">
        <v>158390</v>
      </c>
      <c r="M41" s="27" t="s">
        <v>28</v>
      </c>
    </row>
    <row r="42" spans="1:13" ht="105">
      <c r="A42" s="20" t="s">
        <v>16</v>
      </c>
      <c r="B42" s="21">
        <v>36</v>
      </c>
      <c r="C42" s="22">
        <v>59104760000191</v>
      </c>
      <c r="D42" s="23" t="s">
        <v>23</v>
      </c>
      <c r="E42" s="30" t="s">
        <v>130</v>
      </c>
      <c r="F42" s="25" t="s">
        <v>131</v>
      </c>
      <c r="G42" s="26">
        <v>45071</v>
      </c>
      <c r="H42" s="27" t="s">
        <v>132</v>
      </c>
      <c r="I42" s="28">
        <v>120820</v>
      </c>
      <c r="J42" s="29">
        <v>45078</v>
      </c>
      <c r="K42" s="23" t="s">
        <v>27</v>
      </c>
      <c r="L42" s="28">
        <v>120820</v>
      </c>
      <c r="M42" s="27" t="s">
        <v>28</v>
      </c>
    </row>
    <row r="43" spans="1:13" ht="105">
      <c r="A43" s="20" t="s">
        <v>16</v>
      </c>
      <c r="B43" s="21">
        <v>37</v>
      </c>
      <c r="C43" s="22">
        <v>59104760000191</v>
      </c>
      <c r="D43" s="23" t="s">
        <v>23</v>
      </c>
      <c r="E43" s="30" t="s">
        <v>133</v>
      </c>
      <c r="F43" s="25" t="s">
        <v>134</v>
      </c>
      <c r="G43" s="26">
        <v>45071</v>
      </c>
      <c r="H43" s="27" t="s">
        <v>135</v>
      </c>
      <c r="I43" s="28">
        <v>120820</v>
      </c>
      <c r="J43" s="29">
        <v>45078</v>
      </c>
      <c r="K43" s="23" t="s">
        <v>27</v>
      </c>
      <c r="L43" s="28">
        <v>120820</v>
      </c>
      <c r="M43" s="27" t="s">
        <v>28</v>
      </c>
    </row>
    <row r="44" spans="1:13" ht="105">
      <c r="A44" s="20" t="s">
        <v>16</v>
      </c>
      <c r="B44" s="21">
        <v>38</v>
      </c>
      <c r="C44" s="22">
        <v>59104760000191</v>
      </c>
      <c r="D44" s="23" t="s">
        <v>23</v>
      </c>
      <c r="E44" s="30" t="s">
        <v>136</v>
      </c>
      <c r="F44" s="25" t="s">
        <v>137</v>
      </c>
      <c r="G44" s="26">
        <v>45071</v>
      </c>
      <c r="H44" s="27" t="s">
        <v>138</v>
      </c>
      <c r="I44" s="28">
        <v>120820</v>
      </c>
      <c r="J44" s="29">
        <v>45078</v>
      </c>
      <c r="K44" s="23" t="s">
        <v>27</v>
      </c>
      <c r="L44" s="28">
        <v>120820</v>
      </c>
      <c r="M44" s="27" t="s">
        <v>28</v>
      </c>
    </row>
    <row r="45" spans="1:13" ht="105">
      <c r="A45" s="20" t="s">
        <v>16</v>
      </c>
      <c r="B45" s="21">
        <v>39</v>
      </c>
      <c r="C45" s="22">
        <v>59104760000191</v>
      </c>
      <c r="D45" s="23" t="s">
        <v>23</v>
      </c>
      <c r="E45" s="30" t="s">
        <v>139</v>
      </c>
      <c r="F45" s="25" t="s">
        <v>140</v>
      </c>
      <c r="G45" s="26">
        <v>45071</v>
      </c>
      <c r="H45" s="27" t="s">
        <v>141</v>
      </c>
      <c r="I45" s="28">
        <v>120820</v>
      </c>
      <c r="J45" s="29">
        <v>45078</v>
      </c>
      <c r="K45" s="23" t="s">
        <v>27</v>
      </c>
      <c r="L45" s="28">
        <v>120820</v>
      </c>
      <c r="M45" s="27" t="s">
        <v>28</v>
      </c>
    </row>
    <row r="46" spans="1:13" ht="105">
      <c r="A46" s="20" t="s">
        <v>16</v>
      </c>
      <c r="B46" s="21">
        <v>40</v>
      </c>
      <c r="C46" s="22">
        <v>59104760000191</v>
      </c>
      <c r="D46" s="23" t="s">
        <v>23</v>
      </c>
      <c r="E46" s="30" t="s">
        <v>142</v>
      </c>
      <c r="F46" s="25" t="s">
        <v>143</v>
      </c>
      <c r="G46" s="26">
        <v>45071</v>
      </c>
      <c r="H46" s="27" t="s">
        <v>144</v>
      </c>
      <c r="I46" s="28">
        <v>120820</v>
      </c>
      <c r="J46" s="29">
        <v>45078</v>
      </c>
      <c r="K46" s="23" t="s">
        <v>27</v>
      </c>
      <c r="L46" s="28">
        <v>120820</v>
      </c>
      <c r="M46" s="27" t="s">
        <v>28</v>
      </c>
    </row>
    <row r="47" spans="1:13" ht="105">
      <c r="A47" s="20" t="s">
        <v>16</v>
      </c>
      <c r="B47" s="21">
        <v>41</v>
      </c>
      <c r="C47" s="22">
        <v>59104760000191</v>
      </c>
      <c r="D47" s="23" t="s">
        <v>23</v>
      </c>
      <c r="E47" s="30" t="s">
        <v>145</v>
      </c>
      <c r="F47" s="25" t="s">
        <v>146</v>
      </c>
      <c r="G47" s="26">
        <v>45071</v>
      </c>
      <c r="H47" s="27" t="s">
        <v>147</v>
      </c>
      <c r="I47" s="31">
        <v>120820</v>
      </c>
      <c r="J47" s="29">
        <v>45078</v>
      </c>
      <c r="K47" s="23" t="s">
        <v>27</v>
      </c>
      <c r="L47" s="31">
        <v>120820</v>
      </c>
      <c r="M47" s="27" t="s">
        <v>28</v>
      </c>
    </row>
    <row r="48" spans="1:13" ht="105">
      <c r="A48" s="20" t="s">
        <v>16</v>
      </c>
      <c r="B48" s="21">
        <v>42</v>
      </c>
      <c r="C48" s="22">
        <v>59104760000191</v>
      </c>
      <c r="D48" s="23" t="s">
        <v>23</v>
      </c>
      <c r="E48" s="30" t="s">
        <v>148</v>
      </c>
      <c r="F48" s="25" t="s">
        <v>149</v>
      </c>
      <c r="G48" s="26">
        <v>45071</v>
      </c>
      <c r="H48" s="27" t="s">
        <v>150</v>
      </c>
      <c r="I48" s="28">
        <v>120820</v>
      </c>
      <c r="J48" s="29">
        <v>45078</v>
      </c>
      <c r="K48" s="23" t="s">
        <v>27</v>
      </c>
      <c r="L48" s="28">
        <v>120820</v>
      </c>
      <c r="M48" s="27" t="s">
        <v>28</v>
      </c>
    </row>
    <row r="49" spans="1:13" ht="105">
      <c r="A49" s="20" t="s">
        <v>16</v>
      </c>
      <c r="B49" s="21">
        <v>43</v>
      </c>
      <c r="C49" s="22">
        <v>59104760000191</v>
      </c>
      <c r="D49" s="23" t="s">
        <v>23</v>
      </c>
      <c r="E49" s="30" t="s">
        <v>151</v>
      </c>
      <c r="F49" s="25" t="s">
        <v>152</v>
      </c>
      <c r="G49" s="26">
        <v>45071</v>
      </c>
      <c r="H49" s="27" t="s">
        <v>153</v>
      </c>
      <c r="I49" s="28">
        <v>120820</v>
      </c>
      <c r="J49" s="29">
        <v>45078</v>
      </c>
      <c r="K49" s="23" t="s">
        <v>27</v>
      </c>
      <c r="L49" s="28">
        <v>120820</v>
      </c>
      <c r="M49" s="27" t="s">
        <v>28</v>
      </c>
    </row>
    <row r="50" spans="1:13" ht="105">
      <c r="A50" s="20" t="s">
        <v>16</v>
      </c>
      <c r="B50" s="21">
        <v>44</v>
      </c>
      <c r="C50" s="22">
        <v>59104760000191</v>
      </c>
      <c r="D50" s="23" t="s">
        <v>23</v>
      </c>
      <c r="E50" s="30" t="s">
        <v>154</v>
      </c>
      <c r="F50" s="25" t="s">
        <v>155</v>
      </c>
      <c r="G50" s="26">
        <v>45071</v>
      </c>
      <c r="H50" s="27" t="s">
        <v>156</v>
      </c>
      <c r="I50" s="28">
        <v>120820</v>
      </c>
      <c r="J50" s="29">
        <v>45078</v>
      </c>
      <c r="K50" s="23" t="s">
        <v>27</v>
      </c>
      <c r="L50" s="28">
        <v>120820</v>
      </c>
      <c r="M50" s="27" t="s">
        <v>28</v>
      </c>
    </row>
    <row r="51" spans="1:13" ht="105">
      <c r="A51" s="20" t="s">
        <v>16</v>
      </c>
      <c r="B51" s="21">
        <v>45</v>
      </c>
      <c r="C51" s="22">
        <v>59104760000191</v>
      </c>
      <c r="D51" s="23" t="s">
        <v>23</v>
      </c>
      <c r="E51" s="30" t="s">
        <v>157</v>
      </c>
      <c r="F51" s="25" t="s">
        <v>158</v>
      </c>
      <c r="G51" s="26">
        <v>45071</v>
      </c>
      <c r="H51" s="27" t="s">
        <v>159</v>
      </c>
      <c r="I51" s="28">
        <v>295799.99</v>
      </c>
      <c r="J51" s="29">
        <v>45078</v>
      </c>
      <c r="K51" s="23" t="s">
        <v>27</v>
      </c>
      <c r="L51" s="28">
        <v>295799.99</v>
      </c>
      <c r="M51" s="27" t="s">
        <v>28</v>
      </c>
    </row>
    <row r="52" spans="1:13" ht="135">
      <c r="A52" s="32" t="s">
        <v>160</v>
      </c>
      <c r="B52" s="21">
        <v>46</v>
      </c>
      <c r="C52" s="22">
        <v>23106657000133</v>
      </c>
      <c r="D52" s="23" t="s">
        <v>161</v>
      </c>
      <c r="E52" s="33" t="s">
        <v>162</v>
      </c>
      <c r="F52" s="25" t="s">
        <v>163</v>
      </c>
      <c r="G52" s="26">
        <v>45084</v>
      </c>
      <c r="H52" s="27" t="s">
        <v>164</v>
      </c>
      <c r="I52" s="28">
        <v>2699</v>
      </c>
      <c r="J52" s="29">
        <v>45084</v>
      </c>
      <c r="K52" s="23" t="s">
        <v>27</v>
      </c>
      <c r="L52" s="28">
        <v>2699</v>
      </c>
      <c r="M52" s="27" t="s">
        <v>165</v>
      </c>
    </row>
    <row r="53" spans="1:13" ht="120">
      <c r="A53" s="32" t="s">
        <v>160</v>
      </c>
      <c r="B53" s="21">
        <v>47</v>
      </c>
      <c r="C53" s="22">
        <v>84509264000165</v>
      </c>
      <c r="D53" s="23" t="s">
        <v>166</v>
      </c>
      <c r="E53" s="33" t="s">
        <v>167</v>
      </c>
      <c r="F53" s="25" t="s">
        <v>168</v>
      </c>
      <c r="G53" s="26">
        <v>45084</v>
      </c>
      <c r="H53" s="27" t="s">
        <v>169</v>
      </c>
      <c r="I53" s="28">
        <v>942</v>
      </c>
      <c r="J53" s="29">
        <v>45084</v>
      </c>
      <c r="K53" s="23" t="s">
        <v>27</v>
      </c>
      <c r="L53" s="28">
        <v>942</v>
      </c>
      <c r="M53" s="27" t="s">
        <v>170</v>
      </c>
    </row>
    <row r="54" spans="1:13" ht="135">
      <c r="A54" s="32" t="s">
        <v>160</v>
      </c>
      <c r="B54" s="21">
        <v>48</v>
      </c>
      <c r="C54" s="22">
        <v>23106657000133</v>
      </c>
      <c r="D54" s="23" t="s">
        <v>161</v>
      </c>
      <c r="E54" s="33" t="s">
        <v>171</v>
      </c>
      <c r="F54" s="25" t="s">
        <v>172</v>
      </c>
      <c r="G54" s="26">
        <v>45084</v>
      </c>
      <c r="H54" s="27" t="s">
        <v>173</v>
      </c>
      <c r="I54" s="28">
        <v>8097</v>
      </c>
      <c r="J54" s="29">
        <v>45084</v>
      </c>
      <c r="K54" s="23" t="s">
        <v>27</v>
      </c>
      <c r="L54" s="28">
        <v>8097</v>
      </c>
      <c r="M54" s="27" t="s">
        <v>174</v>
      </c>
    </row>
    <row r="55" spans="1:13" ht="150">
      <c r="A55" s="32" t="s">
        <v>160</v>
      </c>
      <c r="B55" s="21">
        <v>49</v>
      </c>
      <c r="C55" s="22">
        <v>23106657000133</v>
      </c>
      <c r="D55" s="23" t="s">
        <v>161</v>
      </c>
      <c r="E55" s="33" t="s">
        <v>175</v>
      </c>
      <c r="F55" s="25" t="s">
        <v>176</v>
      </c>
      <c r="G55" s="26">
        <v>45089</v>
      </c>
      <c r="H55" s="27" t="s">
        <v>177</v>
      </c>
      <c r="I55" s="28">
        <v>2699</v>
      </c>
      <c r="J55" s="29">
        <v>45091</v>
      </c>
      <c r="K55" s="23" t="s">
        <v>27</v>
      </c>
      <c r="L55" s="28">
        <v>2699</v>
      </c>
      <c r="M55" s="27" t="s">
        <v>178</v>
      </c>
    </row>
    <row r="56" spans="1:13" ht="120">
      <c r="A56" s="32" t="s">
        <v>160</v>
      </c>
      <c r="B56" s="21">
        <v>50</v>
      </c>
      <c r="C56" s="22">
        <v>23106657000133</v>
      </c>
      <c r="D56" s="23" t="s">
        <v>161</v>
      </c>
      <c r="E56" s="33" t="s">
        <v>179</v>
      </c>
      <c r="F56" s="25" t="s">
        <v>180</v>
      </c>
      <c r="G56" s="26">
        <v>45090</v>
      </c>
      <c r="H56" s="27" t="s">
        <v>181</v>
      </c>
      <c r="I56" s="28">
        <v>2699</v>
      </c>
      <c r="J56" s="29">
        <v>45091</v>
      </c>
      <c r="K56" s="23" t="s">
        <v>27</v>
      </c>
      <c r="L56" s="28">
        <v>2699</v>
      </c>
      <c r="M56" s="27" t="s">
        <v>182</v>
      </c>
    </row>
    <row r="57" spans="1:13" ht="150">
      <c r="A57" s="32" t="s">
        <v>160</v>
      </c>
      <c r="B57" s="21">
        <v>51</v>
      </c>
      <c r="C57" s="22">
        <v>5808979000142</v>
      </c>
      <c r="D57" s="23" t="s">
        <v>183</v>
      </c>
      <c r="E57" s="33" t="s">
        <v>184</v>
      </c>
      <c r="F57" s="25" t="s">
        <v>185</v>
      </c>
      <c r="G57" s="26">
        <v>45091</v>
      </c>
      <c r="H57" s="27" t="s">
        <v>186</v>
      </c>
      <c r="I57" s="28">
        <v>2220</v>
      </c>
      <c r="J57" s="29">
        <v>45091</v>
      </c>
      <c r="K57" s="23" t="s">
        <v>27</v>
      </c>
      <c r="L57" s="28">
        <v>2220</v>
      </c>
      <c r="M57" s="27" t="s">
        <v>187</v>
      </c>
    </row>
    <row r="58" spans="1:13" ht="105">
      <c r="A58" s="32" t="s">
        <v>160</v>
      </c>
      <c r="B58" s="21">
        <v>52</v>
      </c>
      <c r="C58" s="22">
        <v>42051768000134</v>
      </c>
      <c r="D58" s="23" t="s">
        <v>188</v>
      </c>
      <c r="E58" s="33" t="s">
        <v>189</v>
      </c>
      <c r="F58" s="25" t="s">
        <v>190</v>
      </c>
      <c r="G58" s="26">
        <v>45091</v>
      </c>
      <c r="H58" s="27" t="s">
        <v>191</v>
      </c>
      <c r="I58" s="28">
        <v>3209.1</v>
      </c>
      <c r="J58" s="29">
        <v>45091</v>
      </c>
      <c r="K58" s="23" t="s">
        <v>27</v>
      </c>
      <c r="L58" s="28">
        <v>3209.1</v>
      </c>
      <c r="M58" s="27" t="s">
        <v>192</v>
      </c>
    </row>
    <row r="59" spans="1:13" ht="165">
      <c r="A59" s="32" t="s">
        <v>160</v>
      </c>
      <c r="B59" s="21">
        <v>53</v>
      </c>
      <c r="C59" s="22">
        <v>5778325000547</v>
      </c>
      <c r="D59" s="23" t="s">
        <v>47</v>
      </c>
      <c r="E59" s="30" t="s">
        <v>193</v>
      </c>
      <c r="F59" s="25" t="s">
        <v>194</v>
      </c>
      <c r="G59" s="26">
        <v>45093</v>
      </c>
      <c r="H59" s="27" t="s">
        <v>195</v>
      </c>
      <c r="I59" s="28">
        <v>2650</v>
      </c>
      <c r="J59" s="29">
        <v>45093</v>
      </c>
      <c r="K59" s="23" t="s">
        <v>27</v>
      </c>
      <c r="L59" s="28">
        <v>2650</v>
      </c>
      <c r="M59" s="27" t="s">
        <v>196</v>
      </c>
    </row>
    <row r="60" spans="1:13" ht="150">
      <c r="A60" s="32" t="s">
        <v>160</v>
      </c>
      <c r="B60" s="21">
        <v>54</v>
      </c>
      <c r="C60" s="22">
        <v>5778325000547</v>
      </c>
      <c r="D60" s="23" t="s">
        <v>47</v>
      </c>
      <c r="E60" s="30" t="s">
        <v>197</v>
      </c>
      <c r="F60" s="25" t="s">
        <v>194</v>
      </c>
      <c r="G60" s="26">
        <v>45093</v>
      </c>
      <c r="H60" s="27" t="s">
        <v>198</v>
      </c>
      <c r="I60" s="28">
        <v>16750</v>
      </c>
      <c r="J60" s="29">
        <v>45093</v>
      </c>
      <c r="K60" s="23" t="s">
        <v>27</v>
      </c>
      <c r="L60" s="28">
        <v>16750</v>
      </c>
      <c r="M60" s="27" t="s">
        <v>196</v>
      </c>
    </row>
    <row r="61" spans="1:13" ht="135">
      <c r="A61" s="32" t="s">
        <v>160</v>
      </c>
      <c r="B61" s="21">
        <v>55</v>
      </c>
      <c r="C61" s="22">
        <v>5778325000547</v>
      </c>
      <c r="D61" s="23" t="s">
        <v>47</v>
      </c>
      <c r="E61" s="30" t="s">
        <v>199</v>
      </c>
      <c r="F61" s="25" t="s">
        <v>200</v>
      </c>
      <c r="G61" s="26">
        <v>45093</v>
      </c>
      <c r="H61" s="27" t="s">
        <v>201</v>
      </c>
      <c r="I61" s="28">
        <v>389400</v>
      </c>
      <c r="J61" s="29">
        <v>45093</v>
      </c>
      <c r="K61" s="23" t="s">
        <v>27</v>
      </c>
      <c r="L61" s="28">
        <v>389400</v>
      </c>
      <c r="M61" s="27" t="s">
        <v>202</v>
      </c>
    </row>
    <row r="62" spans="1:13" ht="150">
      <c r="A62" s="32" t="s">
        <v>160</v>
      </c>
      <c r="B62" s="21">
        <v>56</v>
      </c>
      <c r="C62" s="22">
        <v>79034153000100</v>
      </c>
      <c r="D62" s="23" t="s">
        <v>203</v>
      </c>
      <c r="E62" s="33" t="s">
        <v>204</v>
      </c>
      <c r="F62" s="25" t="s">
        <v>205</v>
      </c>
      <c r="G62" s="26">
        <v>45093</v>
      </c>
      <c r="H62" s="27" t="s">
        <v>206</v>
      </c>
      <c r="I62" s="28">
        <v>23181</v>
      </c>
      <c r="J62" s="29">
        <v>45093</v>
      </c>
      <c r="K62" s="23" t="s">
        <v>27</v>
      </c>
      <c r="L62" s="28">
        <v>23181</v>
      </c>
      <c r="M62" s="27" t="s">
        <v>207</v>
      </c>
    </row>
    <row r="63" spans="1:13" ht="135">
      <c r="A63" s="32" t="s">
        <v>160</v>
      </c>
      <c r="B63" s="21">
        <v>57</v>
      </c>
      <c r="C63" s="22">
        <v>24895586000168</v>
      </c>
      <c r="D63" s="23" t="s">
        <v>208</v>
      </c>
      <c r="E63" s="33" t="s">
        <v>209</v>
      </c>
      <c r="F63" s="25" t="s">
        <v>210</v>
      </c>
      <c r="G63" s="26">
        <v>45093</v>
      </c>
      <c r="H63" s="27" t="s">
        <v>211</v>
      </c>
      <c r="I63" s="28">
        <v>16399</v>
      </c>
      <c r="J63" s="29">
        <v>45093</v>
      </c>
      <c r="K63" s="23" t="s">
        <v>27</v>
      </c>
      <c r="L63" s="29">
        <v>45093</v>
      </c>
      <c r="M63" s="27" t="s">
        <v>212</v>
      </c>
    </row>
    <row r="64" spans="1:13" ht="105">
      <c r="A64" s="32" t="s">
        <v>160</v>
      </c>
      <c r="B64" s="21">
        <v>58</v>
      </c>
      <c r="C64" s="22">
        <v>3987907000184</v>
      </c>
      <c r="D64" s="23" t="s">
        <v>213</v>
      </c>
      <c r="E64" s="33" t="s">
        <v>214</v>
      </c>
      <c r="F64" s="25" t="s">
        <v>215</v>
      </c>
      <c r="G64" s="26">
        <v>45096</v>
      </c>
      <c r="H64" s="27" t="s">
        <v>216</v>
      </c>
      <c r="I64" s="28">
        <v>258.7</v>
      </c>
      <c r="J64" s="29">
        <v>45100</v>
      </c>
      <c r="K64" s="23" t="s">
        <v>27</v>
      </c>
      <c r="L64" s="28">
        <v>258.7</v>
      </c>
      <c r="M64" s="27" t="s">
        <v>217</v>
      </c>
    </row>
    <row r="65" spans="1:13" ht="105">
      <c r="A65" s="32" t="s">
        <v>160</v>
      </c>
      <c r="B65" s="21">
        <v>59</v>
      </c>
      <c r="C65" s="22">
        <v>3987907000184</v>
      </c>
      <c r="D65" s="23" t="s">
        <v>213</v>
      </c>
      <c r="E65" s="33" t="s">
        <v>218</v>
      </c>
      <c r="F65" s="25" t="s">
        <v>219</v>
      </c>
      <c r="G65" s="26">
        <v>45096</v>
      </c>
      <c r="H65" s="27" t="s">
        <v>220</v>
      </c>
      <c r="I65" s="28">
        <v>718.5</v>
      </c>
      <c r="J65" s="29">
        <v>45100</v>
      </c>
      <c r="K65" s="23" t="s">
        <v>27</v>
      </c>
      <c r="L65" s="28">
        <v>718.5</v>
      </c>
      <c r="M65" s="27" t="s">
        <v>221</v>
      </c>
    </row>
    <row r="66" spans="1:13" ht="120">
      <c r="A66" s="32" t="s">
        <v>160</v>
      </c>
      <c r="B66" s="21">
        <v>60</v>
      </c>
      <c r="C66" s="22">
        <v>30746178000147</v>
      </c>
      <c r="D66" s="23" t="s">
        <v>222</v>
      </c>
      <c r="E66" s="33" t="s">
        <v>223</v>
      </c>
      <c r="F66" s="25" t="s">
        <v>224</v>
      </c>
      <c r="G66" s="26">
        <v>45096</v>
      </c>
      <c r="H66" s="27" t="s">
        <v>225</v>
      </c>
      <c r="I66" s="28">
        <v>510</v>
      </c>
      <c r="J66" s="29">
        <v>45100</v>
      </c>
      <c r="K66" s="23" t="s">
        <v>27</v>
      </c>
      <c r="L66" s="28">
        <v>510</v>
      </c>
      <c r="M66" s="27" t="s">
        <v>226</v>
      </c>
    </row>
    <row r="67" spans="1:13" ht="135">
      <c r="A67" s="32" t="s">
        <v>160</v>
      </c>
      <c r="B67" s="21">
        <v>61</v>
      </c>
      <c r="C67" s="22">
        <v>30746178000147</v>
      </c>
      <c r="D67" s="23" t="s">
        <v>222</v>
      </c>
      <c r="E67" s="33" t="s">
        <v>227</v>
      </c>
      <c r="F67" s="25" t="s">
        <v>228</v>
      </c>
      <c r="G67" s="26">
        <v>45096</v>
      </c>
      <c r="H67" s="27" t="s">
        <v>229</v>
      </c>
      <c r="I67" s="28">
        <v>1080</v>
      </c>
      <c r="J67" s="29">
        <v>45100</v>
      </c>
      <c r="K67" s="23" t="s">
        <v>27</v>
      </c>
      <c r="L67" s="28">
        <v>1080</v>
      </c>
      <c r="M67" s="27" t="s">
        <v>230</v>
      </c>
    </row>
    <row r="68" spans="1:13" ht="120">
      <c r="A68" s="32" t="s">
        <v>160</v>
      </c>
      <c r="B68" s="21">
        <v>62</v>
      </c>
      <c r="C68" s="22">
        <v>4431847000181</v>
      </c>
      <c r="D68" s="23" t="s">
        <v>231</v>
      </c>
      <c r="E68" s="33" t="s">
        <v>232</v>
      </c>
      <c r="F68" s="25" t="s">
        <v>233</v>
      </c>
      <c r="G68" s="26">
        <v>45097</v>
      </c>
      <c r="H68" s="27" t="s">
        <v>234</v>
      </c>
      <c r="I68" s="28">
        <v>699.84</v>
      </c>
      <c r="J68" s="29">
        <v>45100</v>
      </c>
      <c r="K68" s="23" t="s">
        <v>27</v>
      </c>
      <c r="L68" s="28">
        <v>699.84</v>
      </c>
      <c r="M68" s="27" t="s">
        <v>235</v>
      </c>
    </row>
    <row r="69" spans="1:13" ht="120">
      <c r="A69" s="32" t="s">
        <v>160</v>
      </c>
      <c r="B69" s="21">
        <v>63</v>
      </c>
      <c r="C69" s="22">
        <v>4431847000181</v>
      </c>
      <c r="D69" s="23" t="s">
        <v>231</v>
      </c>
      <c r="E69" s="33" t="s">
        <v>236</v>
      </c>
      <c r="F69" s="25" t="s">
        <v>237</v>
      </c>
      <c r="G69" s="26">
        <v>45097</v>
      </c>
      <c r="H69" s="27" t="s">
        <v>238</v>
      </c>
      <c r="I69" s="28">
        <v>808.5</v>
      </c>
      <c r="J69" s="29">
        <v>45100</v>
      </c>
      <c r="K69" s="23" t="s">
        <v>27</v>
      </c>
      <c r="L69" s="28">
        <v>808.5</v>
      </c>
      <c r="M69" s="27" t="s">
        <v>239</v>
      </c>
    </row>
    <row r="70" spans="1:13" ht="120">
      <c r="A70" s="32" t="s">
        <v>160</v>
      </c>
      <c r="B70" s="21">
        <v>64</v>
      </c>
      <c r="C70" s="22">
        <v>4431847000181</v>
      </c>
      <c r="D70" s="23" t="s">
        <v>231</v>
      </c>
      <c r="E70" s="33" t="s">
        <v>240</v>
      </c>
      <c r="F70" s="25" t="s">
        <v>241</v>
      </c>
      <c r="G70" s="26">
        <v>45097</v>
      </c>
      <c r="H70" s="27" t="s">
        <v>242</v>
      </c>
      <c r="I70" s="28">
        <v>90</v>
      </c>
      <c r="J70" s="29">
        <v>45100</v>
      </c>
      <c r="K70" s="23" t="s">
        <v>27</v>
      </c>
      <c r="L70" s="28">
        <v>90</v>
      </c>
      <c r="M70" s="27" t="s">
        <v>243</v>
      </c>
    </row>
    <row r="71" spans="1:13" ht="120">
      <c r="A71" s="32" t="s">
        <v>160</v>
      </c>
      <c r="B71" s="21">
        <v>65</v>
      </c>
      <c r="C71" s="22">
        <v>25091585000123</v>
      </c>
      <c r="D71" s="23" t="s">
        <v>244</v>
      </c>
      <c r="E71" s="33" t="s">
        <v>245</v>
      </c>
      <c r="F71" s="25" t="s">
        <v>246</v>
      </c>
      <c r="G71" s="26">
        <v>45098</v>
      </c>
      <c r="H71" s="27" t="s">
        <v>247</v>
      </c>
      <c r="I71" s="28">
        <v>8739.5</v>
      </c>
      <c r="J71" s="29">
        <v>45100</v>
      </c>
      <c r="K71" s="23" t="s">
        <v>27</v>
      </c>
      <c r="L71" s="28">
        <v>8739.5</v>
      </c>
      <c r="M71" s="27" t="s">
        <v>248</v>
      </c>
    </row>
    <row r="72" spans="1:13" ht="120">
      <c r="A72" s="32" t="s">
        <v>160</v>
      </c>
      <c r="B72" s="21">
        <v>66</v>
      </c>
      <c r="C72" s="22">
        <v>29926189000120</v>
      </c>
      <c r="D72" s="23" t="s">
        <v>249</v>
      </c>
      <c r="E72" s="33" t="s">
        <v>250</v>
      </c>
      <c r="F72" s="25" t="s">
        <v>251</v>
      </c>
      <c r="G72" s="26">
        <v>45099</v>
      </c>
      <c r="H72" s="27" t="s">
        <v>252</v>
      </c>
      <c r="I72" s="28">
        <v>1070.02</v>
      </c>
      <c r="J72" s="29">
        <v>45100</v>
      </c>
      <c r="K72" s="23" t="s">
        <v>27</v>
      </c>
      <c r="L72" s="28">
        <v>1070.02</v>
      </c>
      <c r="M72" s="27" t="s">
        <v>253</v>
      </c>
    </row>
    <row r="73" spans="1:13" ht="105">
      <c r="A73" s="32" t="s">
        <v>160</v>
      </c>
      <c r="B73" s="21">
        <v>67</v>
      </c>
      <c r="C73" s="22">
        <v>30746178000147</v>
      </c>
      <c r="D73" s="23" t="s">
        <v>222</v>
      </c>
      <c r="E73" s="33" t="s">
        <v>254</v>
      </c>
      <c r="F73" s="25" t="s">
        <v>255</v>
      </c>
      <c r="G73" s="26">
        <v>45099</v>
      </c>
      <c r="H73" s="27" t="s">
        <v>256</v>
      </c>
      <c r="I73" s="28">
        <v>8448</v>
      </c>
      <c r="J73" s="29">
        <v>45100</v>
      </c>
      <c r="K73" s="23" t="s">
        <v>27</v>
      </c>
      <c r="L73" s="28">
        <v>8448</v>
      </c>
      <c r="M73" s="27" t="s">
        <v>257</v>
      </c>
    </row>
    <row r="74" spans="1:13" ht="135">
      <c r="A74" s="32" t="s">
        <v>160</v>
      </c>
      <c r="B74" s="21">
        <v>68</v>
      </c>
      <c r="C74" s="22">
        <v>30746178000147</v>
      </c>
      <c r="D74" s="23" t="s">
        <v>222</v>
      </c>
      <c r="E74" s="33" t="s">
        <v>258</v>
      </c>
      <c r="F74" s="25" t="s">
        <v>259</v>
      </c>
      <c r="G74" s="26">
        <v>45099</v>
      </c>
      <c r="H74" s="27" t="s">
        <v>260</v>
      </c>
      <c r="I74" s="28">
        <v>2100</v>
      </c>
      <c r="J74" s="29">
        <v>45100</v>
      </c>
      <c r="K74" s="23" t="s">
        <v>27</v>
      </c>
      <c r="L74" s="28">
        <v>2100</v>
      </c>
      <c r="M74" s="27" t="s">
        <v>261</v>
      </c>
    </row>
    <row r="75" spans="1:13" ht="120">
      <c r="A75" s="32" t="s">
        <v>160</v>
      </c>
      <c r="B75" s="21">
        <v>69</v>
      </c>
      <c r="C75" s="22">
        <v>30746178000147</v>
      </c>
      <c r="D75" s="23" t="s">
        <v>222</v>
      </c>
      <c r="E75" s="33" t="s">
        <v>262</v>
      </c>
      <c r="F75" s="25" t="s">
        <v>263</v>
      </c>
      <c r="G75" s="26">
        <v>45099</v>
      </c>
      <c r="H75" s="27" t="s">
        <v>264</v>
      </c>
      <c r="I75" s="28">
        <v>3858</v>
      </c>
      <c r="J75" s="29">
        <v>45100</v>
      </c>
      <c r="K75" s="23" t="s">
        <v>27</v>
      </c>
      <c r="L75" s="28">
        <v>3858</v>
      </c>
      <c r="M75" s="27" t="s">
        <v>265</v>
      </c>
    </row>
    <row r="76" spans="1:13" ht="105">
      <c r="A76" s="32" t="s">
        <v>160</v>
      </c>
      <c r="B76" s="21">
        <v>70</v>
      </c>
      <c r="C76" s="22">
        <v>30746178000147</v>
      </c>
      <c r="D76" s="23" t="s">
        <v>222</v>
      </c>
      <c r="E76" s="33" t="s">
        <v>266</v>
      </c>
      <c r="F76" s="25" t="s">
        <v>267</v>
      </c>
      <c r="G76" s="26">
        <v>45099</v>
      </c>
      <c r="H76" s="27" t="s">
        <v>268</v>
      </c>
      <c r="I76" s="28">
        <v>1639</v>
      </c>
      <c r="J76" s="29">
        <v>45100</v>
      </c>
      <c r="K76" s="23" t="s">
        <v>27</v>
      </c>
      <c r="L76" s="28">
        <v>1639</v>
      </c>
      <c r="M76" s="27" t="s">
        <v>269</v>
      </c>
    </row>
    <row r="77" spans="1:13" ht="120">
      <c r="A77" s="32" t="s">
        <v>160</v>
      </c>
      <c r="B77" s="21">
        <v>71</v>
      </c>
      <c r="C77" s="22">
        <v>27985750000116</v>
      </c>
      <c r="D77" s="23" t="s">
        <v>270</v>
      </c>
      <c r="E77" s="30" t="s">
        <v>271</v>
      </c>
      <c r="F77" s="34" t="s">
        <v>272</v>
      </c>
      <c r="G77" s="26">
        <v>45099</v>
      </c>
      <c r="H77" s="27" t="s">
        <v>273</v>
      </c>
      <c r="I77" s="28">
        <v>3766.78</v>
      </c>
      <c r="J77" s="29">
        <v>45100</v>
      </c>
      <c r="K77" s="23" t="s">
        <v>27</v>
      </c>
      <c r="L77" s="28">
        <v>3766.78</v>
      </c>
      <c r="M77" s="27" t="s">
        <v>274</v>
      </c>
    </row>
    <row r="78" spans="1:13" ht="90">
      <c r="A78" s="32" t="s">
        <v>160</v>
      </c>
      <c r="B78" s="21">
        <v>72</v>
      </c>
      <c r="C78" s="22">
        <v>30746178000147</v>
      </c>
      <c r="D78" s="23" t="s">
        <v>222</v>
      </c>
      <c r="E78" s="33" t="s">
        <v>275</v>
      </c>
      <c r="F78" s="25" t="s">
        <v>276</v>
      </c>
      <c r="G78" s="26">
        <v>45099</v>
      </c>
      <c r="H78" s="27" t="s">
        <v>277</v>
      </c>
      <c r="I78" s="28">
        <v>3900</v>
      </c>
      <c r="J78" s="29">
        <v>45100</v>
      </c>
      <c r="K78" s="23" t="s">
        <v>27</v>
      </c>
      <c r="L78" s="28">
        <v>3900</v>
      </c>
      <c r="M78" s="27" t="s">
        <v>278</v>
      </c>
    </row>
    <row r="79" spans="1:13" ht="105">
      <c r="A79" s="32" t="s">
        <v>160</v>
      </c>
      <c r="B79" s="21">
        <v>73</v>
      </c>
      <c r="C79" s="22">
        <v>30746178000147</v>
      </c>
      <c r="D79" s="23" t="s">
        <v>222</v>
      </c>
      <c r="E79" s="33" t="s">
        <v>279</v>
      </c>
      <c r="F79" s="25" t="s">
        <v>280</v>
      </c>
      <c r="G79" s="26">
        <v>45099</v>
      </c>
      <c r="H79" s="27" t="s">
        <v>281</v>
      </c>
      <c r="I79" s="28">
        <v>1920</v>
      </c>
      <c r="J79" s="29">
        <v>45100</v>
      </c>
      <c r="K79" s="23" t="s">
        <v>27</v>
      </c>
      <c r="L79" s="28">
        <v>1920</v>
      </c>
      <c r="M79" s="27" t="s">
        <v>282</v>
      </c>
    </row>
    <row r="80" spans="1:13" ht="120">
      <c r="A80" s="32" t="s">
        <v>160</v>
      </c>
      <c r="B80" s="21">
        <v>74</v>
      </c>
      <c r="C80" s="22">
        <v>30746178000147</v>
      </c>
      <c r="D80" s="23" t="s">
        <v>222</v>
      </c>
      <c r="E80" s="33" t="s">
        <v>283</v>
      </c>
      <c r="F80" s="25" t="s">
        <v>284</v>
      </c>
      <c r="G80" s="26">
        <v>45099</v>
      </c>
      <c r="H80" s="27" t="s">
        <v>285</v>
      </c>
      <c r="I80" s="28">
        <v>650</v>
      </c>
      <c r="J80" s="29">
        <v>45100</v>
      </c>
      <c r="K80" s="23" t="s">
        <v>27</v>
      </c>
      <c r="L80" s="28">
        <v>650</v>
      </c>
      <c r="M80" s="27" t="s">
        <v>286</v>
      </c>
    </row>
    <row r="81" spans="1:13" ht="135">
      <c r="A81" s="32" t="s">
        <v>160</v>
      </c>
      <c r="B81" s="21">
        <v>75</v>
      </c>
      <c r="C81" s="22">
        <v>27985750000116</v>
      </c>
      <c r="D81" s="23" t="s">
        <v>270</v>
      </c>
      <c r="E81" s="33" t="s">
        <v>287</v>
      </c>
      <c r="F81" s="34" t="s">
        <v>288</v>
      </c>
      <c r="G81" s="26">
        <v>45099</v>
      </c>
      <c r="H81" s="27" t="s">
        <v>289</v>
      </c>
      <c r="I81" s="28">
        <v>4813.6000000000004</v>
      </c>
      <c r="J81" s="29">
        <v>45100</v>
      </c>
      <c r="K81" s="23" t="s">
        <v>27</v>
      </c>
      <c r="L81" s="28">
        <v>4813.6000000000004</v>
      </c>
      <c r="M81" s="27" t="s">
        <v>290</v>
      </c>
    </row>
    <row r="82" spans="1:13" ht="105">
      <c r="A82" s="32" t="s">
        <v>160</v>
      </c>
      <c r="B82" s="21">
        <v>76</v>
      </c>
      <c r="C82" s="22">
        <v>30746178000147</v>
      </c>
      <c r="D82" s="23" t="s">
        <v>222</v>
      </c>
      <c r="E82" s="33" t="s">
        <v>291</v>
      </c>
      <c r="F82" s="25" t="s">
        <v>292</v>
      </c>
      <c r="G82" s="26">
        <v>45100</v>
      </c>
      <c r="H82" s="27" t="s">
        <v>293</v>
      </c>
      <c r="I82" s="28">
        <v>4208</v>
      </c>
      <c r="J82" s="29">
        <v>45100</v>
      </c>
      <c r="K82" s="23" t="s">
        <v>27</v>
      </c>
      <c r="L82" s="28">
        <v>4208</v>
      </c>
      <c r="M82" s="27" t="s">
        <v>294</v>
      </c>
    </row>
    <row r="83" spans="1:13">
      <c r="A83" s="35" t="s">
        <v>295</v>
      </c>
      <c r="B83" s="35"/>
      <c r="C83" s="36"/>
      <c r="D83" s="4"/>
      <c r="G83" s="37"/>
      <c r="H83" s="37"/>
      <c r="I83" s="37"/>
      <c r="J83" s="2"/>
      <c r="K83" s="4"/>
      <c r="M83" s="38"/>
    </row>
    <row r="84" spans="1:13" ht="15" customHeight="1">
      <c r="A84" s="39" t="s">
        <v>296</v>
      </c>
      <c r="B84" s="40"/>
      <c r="C84" s="41"/>
      <c r="D84" s="2"/>
      <c r="G84" s="4"/>
      <c r="H84" s="4"/>
      <c r="I84" s="4"/>
      <c r="J84" s="2"/>
    </row>
    <row r="85" spans="1:13" ht="15" customHeight="1">
      <c r="A85" s="42" t="s">
        <v>297</v>
      </c>
      <c r="B85" s="42"/>
      <c r="C85" s="43"/>
      <c r="D85" s="42"/>
    </row>
    <row r="86" spans="1:13" ht="15" customHeight="1">
      <c r="A86" s="42" t="s">
        <v>298</v>
      </c>
      <c r="B86" s="42"/>
      <c r="C86" s="43"/>
      <c r="D86" s="42"/>
    </row>
    <row r="87" spans="1:13" ht="15" customHeight="1">
      <c r="A87" s="42" t="s">
        <v>299</v>
      </c>
      <c r="B87" s="42"/>
      <c r="C87" s="43"/>
      <c r="D87" s="2"/>
    </row>
    <row r="88" spans="1:13" ht="15" customHeight="1"/>
  </sheetData>
  <mergeCells count="1">
    <mergeCell ref="A2:M2"/>
  </mergeCells>
  <conditionalFormatting sqref="C8:C53 C57:C60 C62:C64 C66 C68 C71:C73 C76:C79 C81:C82">
    <cfRule type="cellIs" dxfId="89" priority="25" operator="between">
      <formula>111111111</formula>
      <formula>99999999999</formula>
    </cfRule>
    <cfRule type="cellIs" dxfId="88" priority="26" operator="between">
      <formula>111111111111</formula>
      <formula>99999999999999</formula>
    </cfRule>
  </conditionalFormatting>
  <conditionalFormatting sqref="C7">
    <cfRule type="cellIs" dxfId="87" priority="23" operator="between">
      <formula>111111111</formula>
      <formula>99999999999</formula>
    </cfRule>
    <cfRule type="cellIs" dxfId="86" priority="24" operator="between">
      <formula>111111111111</formula>
      <formula>99999999999999</formula>
    </cfRule>
  </conditionalFormatting>
  <conditionalFormatting sqref="C54">
    <cfRule type="cellIs" dxfId="85" priority="21" operator="between">
      <formula>111111111</formula>
      <formula>99999999999</formula>
    </cfRule>
    <cfRule type="cellIs" dxfId="84" priority="22" operator="between">
      <formula>111111111111</formula>
      <formula>99999999999999</formula>
    </cfRule>
  </conditionalFormatting>
  <conditionalFormatting sqref="C55">
    <cfRule type="cellIs" dxfId="83" priority="19" operator="between">
      <formula>111111111</formula>
      <formula>99999999999</formula>
    </cfRule>
    <cfRule type="cellIs" dxfId="82" priority="20" operator="between">
      <formula>111111111111</formula>
      <formula>99999999999999</formula>
    </cfRule>
  </conditionalFormatting>
  <conditionalFormatting sqref="C56">
    <cfRule type="cellIs" dxfId="81" priority="17" operator="between">
      <formula>111111111</formula>
      <formula>99999999999</formula>
    </cfRule>
    <cfRule type="cellIs" dxfId="80" priority="18" operator="between">
      <formula>111111111111</formula>
      <formula>99999999999999</formula>
    </cfRule>
  </conditionalFormatting>
  <conditionalFormatting sqref="C61">
    <cfRule type="cellIs" dxfId="79" priority="15" operator="between">
      <formula>111111111</formula>
      <formula>99999999999</formula>
    </cfRule>
    <cfRule type="cellIs" dxfId="78" priority="16" operator="between">
      <formula>111111111111</formula>
      <formula>99999999999999</formula>
    </cfRule>
  </conditionalFormatting>
  <conditionalFormatting sqref="C65">
    <cfRule type="cellIs" dxfId="77" priority="13" operator="between">
      <formula>111111111</formula>
      <formula>99999999999</formula>
    </cfRule>
    <cfRule type="cellIs" dxfId="76" priority="14" operator="between">
      <formula>111111111111</formula>
      <formula>99999999999999</formula>
    </cfRule>
  </conditionalFormatting>
  <conditionalFormatting sqref="C67">
    <cfRule type="cellIs" dxfId="75" priority="11" operator="between">
      <formula>111111111</formula>
      <formula>99999999999</formula>
    </cfRule>
    <cfRule type="cellIs" dxfId="74" priority="12" operator="between">
      <formula>111111111111</formula>
      <formula>99999999999999</formula>
    </cfRule>
  </conditionalFormatting>
  <conditionalFormatting sqref="C69">
    <cfRule type="cellIs" dxfId="73" priority="9" operator="between">
      <formula>111111111</formula>
      <formula>99999999999</formula>
    </cfRule>
    <cfRule type="cellIs" dxfId="72" priority="10" operator="between">
      <formula>111111111111</formula>
      <formula>99999999999999</formula>
    </cfRule>
  </conditionalFormatting>
  <conditionalFormatting sqref="C70">
    <cfRule type="cellIs" dxfId="71" priority="7" operator="between">
      <formula>111111111</formula>
      <formula>99999999999</formula>
    </cfRule>
    <cfRule type="cellIs" dxfId="70" priority="8" operator="between">
      <formula>111111111111</formula>
      <formula>99999999999999</formula>
    </cfRule>
  </conditionalFormatting>
  <conditionalFormatting sqref="C74">
    <cfRule type="cellIs" dxfId="69" priority="5" operator="between">
      <formula>111111111</formula>
      <formula>99999999999</formula>
    </cfRule>
    <cfRule type="cellIs" dxfId="68" priority="6" operator="between">
      <formula>111111111111</formula>
      <formula>99999999999999</formula>
    </cfRule>
  </conditionalFormatting>
  <conditionalFormatting sqref="C75">
    <cfRule type="cellIs" dxfId="67" priority="3" operator="between">
      <formula>111111111</formula>
      <formula>99999999999</formula>
    </cfRule>
    <cfRule type="cellIs" dxfId="66" priority="4" operator="between">
      <formula>111111111111</formula>
      <formula>99999999999999</formula>
    </cfRule>
  </conditionalFormatting>
  <conditionalFormatting sqref="C80">
    <cfRule type="cellIs" dxfId="65" priority="1" operator="between">
      <formula>111111111</formula>
      <formula>99999999999</formula>
    </cfRule>
    <cfRule type="cellIs" dxfId="64" priority="2" operator="between">
      <formula>111111111111</formula>
      <formula>99999999999999</formula>
    </cfRule>
  </conditionalFormatting>
  <hyperlinks>
    <hyperlink ref="E8:E51" r:id="rId1" display="Liquidação da NE nº 2022NE0002329 - Referente a aquisição de veículo automotor (zero quilômetro)  C.A. 027/2022 - MP/PGJ, tombo 20022, conforme DANFE 277961 e SEI 2023.008710. "/>
    <hyperlink ref="F16" r:id="rId2"/>
    <hyperlink ref="F15" r:id="rId3"/>
    <hyperlink ref="F17" r:id="rId4"/>
    <hyperlink ref="F7" r:id="rId5"/>
    <hyperlink ref="F8" r:id="rId6"/>
    <hyperlink ref="F9" r:id="rId7"/>
    <hyperlink ref="F10" r:id="rId8"/>
    <hyperlink ref="F11" r:id="rId9"/>
    <hyperlink ref="F12" r:id="rId10"/>
    <hyperlink ref="F13" r:id="rId11"/>
    <hyperlink ref="F14" r:id="rId12"/>
    <hyperlink ref="F18" r:id="rId13"/>
    <hyperlink ref="F19" r:id="rId14"/>
    <hyperlink ref="F20" r:id="rId15"/>
    <hyperlink ref="F21" r:id="rId16"/>
    <hyperlink ref="F22" r:id="rId17"/>
    <hyperlink ref="F23" r:id="rId18"/>
    <hyperlink ref="F24" r:id="rId19"/>
    <hyperlink ref="F25" r:id="rId20"/>
    <hyperlink ref="F26" r:id="rId21"/>
    <hyperlink ref="F27" r:id="rId22"/>
    <hyperlink ref="F28" r:id="rId23"/>
    <hyperlink ref="F29" r:id="rId24"/>
    <hyperlink ref="F30" r:id="rId25"/>
    <hyperlink ref="F31" r:id="rId26"/>
    <hyperlink ref="F32" r:id="rId27"/>
    <hyperlink ref="F33" r:id="rId28"/>
    <hyperlink ref="F34" r:id="rId29"/>
    <hyperlink ref="F35" r:id="rId30"/>
    <hyperlink ref="F36" r:id="rId31"/>
    <hyperlink ref="F37" r:id="rId32"/>
    <hyperlink ref="F38" r:id="rId33"/>
    <hyperlink ref="F39" r:id="rId34"/>
    <hyperlink ref="F40" r:id="rId35"/>
    <hyperlink ref="F41" r:id="rId36"/>
    <hyperlink ref="F42" r:id="rId37"/>
    <hyperlink ref="F43" r:id="rId38"/>
    <hyperlink ref="F44" r:id="rId39"/>
    <hyperlink ref="F45" r:id="rId40"/>
    <hyperlink ref="F46" r:id="rId41"/>
    <hyperlink ref="F47" r:id="rId42"/>
    <hyperlink ref="F48" r:id="rId43"/>
    <hyperlink ref="F49" r:id="rId44"/>
    <hyperlink ref="F50" r:id="rId45"/>
    <hyperlink ref="F51" r:id="rId46"/>
    <hyperlink ref="E59" r:id="rId47" display="https://www.mpam.mp.br/images/CT_19-2022_-_MP_PGJ_8bdcc.pdf"/>
    <hyperlink ref="E60" r:id="rId48"/>
    <hyperlink ref="E61" r:id="rId49"/>
    <hyperlink ref="E77" r:id="rId50"/>
    <hyperlink ref="F66" r:id="rId51"/>
    <hyperlink ref="F67" r:id="rId52"/>
    <hyperlink ref="F73" r:id="rId53"/>
    <hyperlink ref="F74" r:id="rId54"/>
    <hyperlink ref="F75" r:id="rId55"/>
    <hyperlink ref="F76" r:id="rId56"/>
    <hyperlink ref="F78" r:id="rId57"/>
    <hyperlink ref="F80" r:id="rId58"/>
    <hyperlink ref="F82" r:id="rId59"/>
    <hyperlink ref="F79" r:id="rId60"/>
    <hyperlink ref="F68" r:id="rId61"/>
    <hyperlink ref="F69" r:id="rId62"/>
    <hyperlink ref="F70" r:id="rId63"/>
    <hyperlink ref="F63" r:id="rId64"/>
    <hyperlink ref="F59" r:id="rId65"/>
    <hyperlink ref="F60" r:id="rId66"/>
    <hyperlink ref="F61" r:id="rId67"/>
    <hyperlink ref="F77" r:id="rId68"/>
    <hyperlink ref="F81" r:id="rId69"/>
    <hyperlink ref="F56" r:id="rId70"/>
    <hyperlink ref="F54" r:id="rId71"/>
    <hyperlink ref="F52" r:id="rId72"/>
    <hyperlink ref="F55" r:id="rId73"/>
    <hyperlink ref="F53" r:id="rId74"/>
    <hyperlink ref="F62" r:id="rId75"/>
    <hyperlink ref="F58" r:id="rId76"/>
    <hyperlink ref="F64" r:id="rId77"/>
    <hyperlink ref="F65" r:id="rId78"/>
    <hyperlink ref="F72" r:id="rId79"/>
    <hyperlink ref="F71" r:id="rId80"/>
    <hyperlink ref="F57" r:id="rId81"/>
  </hyperlinks>
  <pageMargins left="0.23622047244094491" right="0.23622047244094491" top="0.35433070866141736" bottom="0.74803149606299213" header="0.31496062992125984" footer="0.31496062992125984"/>
  <pageSetup scale="43" orientation="portrait" r:id="rId82"/>
  <drawing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85" zoomScaleNormal="85" workbookViewId="0">
      <selection activeCell="Q19" sqref="Q19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style="45" customWidth="1"/>
    <col min="6" max="6" width="18.7109375" style="4" customWidth="1"/>
    <col min="7" max="7" width="16.71093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</cols>
  <sheetData>
    <row r="1" spans="1:13" ht="77.099999999999994" customHeight="1">
      <c r="C1" s="2"/>
      <c r="D1" s="2"/>
      <c r="G1" s="4"/>
      <c r="H1" s="4"/>
      <c r="I1" s="4"/>
      <c r="J1" s="2"/>
    </row>
    <row r="2" spans="1:13" ht="18">
      <c r="A2" s="5" t="str">
        <f>[1]Bens!A2</f>
        <v>JUNHO/2023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0.25">
      <c r="A3" s="6" t="s">
        <v>1</v>
      </c>
      <c r="B3" s="6"/>
      <c r="C3" s="6"/>
      <c r="D3" s="6"/>
      <c r="E3" s="46"/>
      <c r="G3" s="4"/>
      <c r="H3" s="4"/>
      <c r="I3" s="4"/>
      <c r="J3" s="2"/>
    </row>
    <row r="5" spans="1:13" ht="18">
      <c r="A5" s="47" t="s">
        <v>300</v>
      </c>
      <c r="B5" s="47"/>
      <c r="C5" s="47"/>
      <c r="D5" s="47"/>
      <c r="E5" s="48"/>
      <c r="F5" s="49"/>
      <c r="G5" s="47"/>
      <c r="H5" s="47"/>
      <c r="I5" s="47"/>
      <c r="J5" s="47"/>
      <c r="K5" s="47"/>
      <c r="L5" s="47"/>
    </row>
    <row r="6" spans="1:13" ht="31.5">
      <c r="A6" s="15" t="s">
        <v>3</v>
      </c>
      <c r="B6" s="15" t="s">
        <v>4</v>
      </c>
      <c r="C6" s="17" t="s">
        <v>5</v>
      </c>
      <c r="D6" s="17" t="s">
        <v>6</v>
      </c>
      <c r="E6" s="15" t="s">
        <v>7</v>
      </c>
      <c r="F6" s="17" t="s">
        <v>8</v>
      </c>
      <c r="G6" s="15" t="s">
        <v>9</v>
      </c>
      <c r="H6" s="18" t="s">
        <v>10</v>
      </c>
      <c r="I6" s="18" t="s">
        <v>11</v>
      </c>
      <c r="J6" s="17" t="s">
        <v>12</v>
      </c>
      <c r="K6" s="17" t="s">
        <v>13</v>
      </c>
      <c r="L6" s="17" t="s">
        <v>14</v>
      </c>
      <c r="M6" s="17" t="s">
        <v>15</v>
      </c>
    </row>
    <row r="7" spans="1:13" ht="135">
      <c r="A7" s="20" t="s">
        <v>16</v>
      </c>
      <c r="B7" s="21">
        <v>1</v>
      </c>
      <c r="C7" s="50">
        <v>40746380291</v>
      </c>
      <c r="D7" s="23" t="s">
        <v>301</v>
      </c>
      <c r="E7" s="51" t="s">
        <v>302</v>
      </c>
      <c r="F7" s="25" t="s">
        <v>303</v>
      </c>
      <c r="G7" s="26">
        <v>45077</v>
      </c>
      <c r="H7" s="27" t="s">
        <v>304</v>
      </c>
      <c r="I7" s="28">
        <v>2500</v>
      </c>
      <c r="J7" s="29">
        <v>45078</v>
      </c>
      <c r="K7" s="23" t="s">
        <v>27</v>
      </c>
      <c r="L7" s="28">
        <f>2455.3+44.7</f>
        <v>2500</v>
      </c>
      <c r="M7" s="27" t="s">
        <v>305</v>
      </c>
    </row>
    <row r="8" spans="1:13" ht="135">
      <c r="A8" s="52" t="s">
        <v>160</v>
      </c>
      <c r="B8" s="21">
        <v>2</v>
      </c>
      <c r="C8" s="53">
        <v>45629331272</v>
      </c>
      <c r="D8" s="54" t="s">
        <v>306</v>
      </c>
      <c r="E8" s="30" t="s">
        <v>307</v>
      </c>
      <c r="F8" s="25" t="s">
        <v>308</v>
      </c>
      <c r="G8" s="26">
        <v>45078</v>
      </c>
      <c r="H8" s="27" t="s">
        <v>163</v>
      </c>
      <c r="I8" s="28">
        <v>6000</v>
      </c>
      <c r="J8" s="29">
        <v>45082</v>
      </c>
      <c r="K8" s="23" t="s">
        <v>27</v>
      </c>
      <c r="L8" s="28">
        <f>5380.16+619.84</f>
        <v>6000</v>
      </c>
      <c r="M8" s="27" t="s">
        <v>309</v>
      </c>
    </row>
    <row r="9" spans="1:13" ht="135">
      <c r="A9" s="52" t="s">
        <v>160</v>
      </c>
      <c r="B9" s="21">
        <v>3</v>
      </c>
      <c r="C9" s="53">
        <v>28407393215</v>
      </c>
      <c r="D9" s="54" t="s">
        <v>310</v>
      </c>
      <c r="E9" s="30" t="s">
        <v>311</v>
      </c>
      <c r="F9" s="25" t="s">
        <v>312</v>
      </c>
      <c r="G9" s="26">
        <v>45084</v>
      </c>
      <c r="H9" s="27" t="s">
        <v>313</v>
      </c>
      <c r="I9" s="28">
        <v>333.33</v>
      </c>
      <c r="J9" s="29">
        <v>45084</v>
      </c>
      <c r="K9" s="23" t="s">
        <v>27</v>
      </c>
      <c r="L9" s="28">
        <v>333.33</v>
      </c>
      <c r="M9" s="27" t="s">
        <v>314</v>
      </c>
    </row>
    <row r="10" spans="1:13" ht="120">
      <c r="A10" s="52" t="s">
        <v>160</v>
      </c>
      <c r="B10" s="21">
        <v>4</v>
      </c>
      <c r="C10" s="53">
        <v>28407393215</v>
      </c>
      <c r="D10" s="54" t="s">
        <v>310</v>
      </c>
      <c r="E10" s="30" t="s">
        <v>315</v>
      </c>
      <c r="F10" s="25" t="s">
        <v>312</v>
      </c>
      <c r="G10" s="26">
        <v>45084</v>
      </c>
      <c r="H10" s="27" t="s">
        <v>316</v>
      </c>
      <c r="I10" s="28">
        <v>5166.67</v>
      </c>
      <c r="J10" s="29">
        <v>45084</v>
      </c>
      <c r="K10" s="23" t="s">
        <v>27</v>
      </c>
      <c r="L10" s="28">
        <f>4684.33+482.34</f>
        <v>5166.67</v>
      </c>
      <c r="M10" s="27" t="s">
        <v>314</v>
      </c>
    </row>
    <row r="11" spans="1:13" ht="120">
      <c r="A11" s="52" t="s">
        <v>160</v>
      </c>
      <c r="B11" s="21">
        <v>5</v>
      </c>
      <c r="C11" s="53">
        <v>81838018115</v>
      </c>
      <c r="D11" s="54" t="s">
        <v>317</v>
      </c>
      <c r="E11" s="30" t="s">
        <v>318</v>
      </c>
      <c r="F11" s="25" t="s">
        <v>312</v>
      </c>
      <c r="G11" s="26">
        <v>45084</v>
      </c>
      <c r="H11" s="27" t="s">
        <v>319</v>
      </c>
      <c r="I11" s="31">
        <v>2994.5</v>
      </c>
      <c r="J11" s="29">
        <v>45084</v>
      </c>
      <c r="K11" s="23" t="s">
        <v>27</v>
      </c>
      <c r="L11" s="28">
        <f>2967.91+26.59</f>
        <v>2994.5</v>
      </c>
      <c r="M11" s="27" t="s">
        <v>320</v>
      </c>
    </row>
    <row r="12" spans="1:13" ht="135">
      <c r="A12" s="52" t="s">
        <v>160</v>
      </c>
      <c r="B12" s="21">
        <v>6</v>
      </c>
      <c r="C12" s="50">
        <v>5828884000190</v>
      </c>
      <c r="D12" s="54" t="s">
        <v>321</v>
      </c>
      <c r="E12" s="30" t="s">
        <v>322</v>
      </c>
      <c r="F12" s="25" t="s">
        <v>312</v>
      </c>
      <c r="G12" s="26">
        <v>45084</v>
      </c>
      <c r="H12" s="27" t="s">
        <v>323</v>
      </c>
      <c r="I12" s="31">
        <v>15000</v>
      </c>
      <c r="J12" s="26">
        <v>45084</v>
      </c>
      <c r="K12" s="23" t="s">
        <v>27</v>
      </c>
      <c r="L12" s="31">
        <v>15000</v>
      </c>
      <c r="M12" s="27" t="s">
        <v>324</v>
      </c>
    </row>
    <row r="13" spans="1:13" ht="120">
      <c r="A13" s="52" t="s">
        <v>160</v>
      </c>
      <c r="B13" s="21">
        <v>7</v>
      </c>
      <c r="C13" s="53">
        <v>5828884000190</v>
      </c>
      <c r="D13" s="54" t="s">
        <v>321</v>
      </c>
      <c r="E13" s="30" t="s">
        <v>325</v>
      </c>
      <c r="F13" s="25" t="s">
        <v>312</v>
      </c>
      <c r="G13" s="26">
        <v>45084</v>
      </c>
      <c r="H13" s="27" t="s">
        <v>326</v>
      </c>
      <c r="I13" s="28">
        <v>77030.02</v>
      </c>
      <c r="J13" s="26">
        <v>45084</v>
      </c>
      <c r="K13" s="23" t="s">
        <v>27</v>
      </c>
      <c r="L13" s="28">
        <v>77030.02</v>
      </c>
      <c r="M13" s="27" t="s">
        <v>324</v>
      </c>
    </row>
    <row r="14" spans="1:13" ht="135">
      <c r="A14" s="52" t="s">
        <v>160</v>
      </c>
      <c r="B14" s="21">
        <v>8</v>
      </c>
      <c r="C14" s="53">
        <v>5155244250</v>
      </c>
      <c r="D14" s="54" t="s">
        <v>327</v>
      </c>
      <c r="E14" s="30" t="s">
        <v>328</v>
      </c>
      <c r="F14" s="25" t="s">
        <v>312</v>
      </c>
      <c r="G14" s="26">
        <v>45084</v>
      </c>
      <c r="H14" s="27" t="s">
        <v>329</v>
      </c>
      <c r="I14" s="28">
        <v>1900</v>
      </c>
      <c r="J14" s="26">
        <v>45084</v>
      </c>
      <c r="K14" s="23" t="s">
        <v>27</v>
      </c>
      <c r="L14" s="28">
        <v>1900</v>
      </c>
      <c r="M14" s="27" t="s">
        <v>330</v>
      </c>
    </row>
    <row r="15" spans="1:13" ht="120">
      <c r="A15" s="52" t="s">
        <v>160</v>
      </c>
      <c r="B15" s="21">
        <v>9</v>
      </c>
      <c r="C15" s="53">
        <v>84468636000152</v>
      </c>
      <c r="D15" s="54" t="s">
        <v>331</v>
      </c>
      <c r="E15" s="30" t="s">
        <v>332</v>
      </c>
      <c r="F15" s="25" t="s">
        <v>333</v>
      </c>
      <c r="G15" s="26">
        <v>45084</v>
      </c>
      <c r="H15" s="27" t="s">
        <v>334</v>
      </c>
      <c r="I15" s="28">
        <v>111967.69</v>
      </c>
      <c r="J15" s="26">
        <v>45084</v>
      </c>
      <c r="K15" s="23" t="s">
        <v>27</v>
      </c>
      <c r="L15" s="28">
        <v>111967.69</v>
      </c>
      <c r="M15" s="27" t="s">
        <v>335</v>
      </c>
    </row>
    <row r="16" spans="1:13" ht="135">
      <c r="A16" s="52" t="s">
        <v>160</v>
      </c>
      <c r="B16" s="21">
        <v>10</v>
      </c>
      <c r="C16" s="50">
        <v>3146650215</v>
      </c>
      <c r="D16" s="23" t="s">
        <v>336</v>
      </c>
      <c r="E16" s="51" t="s">
        <v>337</v>
      </c>
      <c r="F16" s="25" t="s">
        <v>312</v>
      </c>
      <c r="G16" s="26">
        <v>45084</v>
      </c>
      <c r="H16" s="27" t="s">
        <v>338</v>
      </c>
      <c r="I16" s="31">
        <v>24545.87</v>
      </c>
      <c r="J16" s="26">
        <v>45084</v>
      </c>
      <c r="K16" s="23" t="s">
        <v>27</v>
      </c>
      <c r="L16" s="31">
        <f>18825.91+5719.96</f>
        <v>24545.87</v>
      </c>
      <c r="M16" s="27" t="s">
        <v>339</v>
      </c>
    </row>
    <row r="17" spans="1:13" ht="120">
      <c r="A17" s="52" t="s">
        <v>160</v>
      </c>
      <c r="B17" s="21">
        <v>11</v>
      </c>
      <c r="C17" s="50">
        <v>6330703272</v>
      </c>
      <c r="D17" s="23" t="s">
        <v>340</v>
      </c>
      <c r="E17" s="51" t="s">
        <v>341</v>
      </c>
      <c r="F17" s="25" t="s">
        <v>312</v>
      </c>
      <c r="G17" s="26">
        <v>45091</v>
      </c>
      <c r="H17" s="27" t="s">
        <v>342</v>
      </c>
      <c r="I17" s="31">
        <v>7910</v>
      </c>
      <c r="J17" s="26">
        <v>45091</v>
      </c>
      <c r="K17" s="23" t="s">
        <v>27</v>
      </c>
      <c r="L17" s="31">
        <f>6764.91+1145.09</f>
        <v>7910</v>
      </c>
      <c r="M17" s="27" t="s">
        <v>343</v>
      </c>
    </row>
    <row r="18" spans="1:13" ht="150">
      <c r="A18" s="52" t="s">
        <v>160</v>
      </c>
      <c r="B18" s="21">
        <v>12</v>
      </c>
      <c r="C18" s="50">
        <v>45629331272</v>
      </c>
      <c r="D18" s="23" t="s">
        <v>306</v>
      </c>
      <c r="E18" s="51" t="s">
        <v>344</v>
      </c>
      <c r="F18" s="25" t="s">
        <v>312</v>
      </c>
      <c r="G18" s="26">
        <v>45105</v>
      </c>
      <c r="H18" s="27" t="s">
        <v>345</v>
      </c>
      <c r="I18" s="31">
        <v>6000</v>
      </c>
      <c r="J18" s="26">
        <v>45105</v>
      </c>
      <c r="K18" s="23" t="s">
        <v>27</v>
      </c>
      <c r="L18" s="31">
        <f>5380.16+619.84</f>
        <v>6000</v>
      </c>
      <c r="M18" s="27" t="s">
        <v>346</v>
      </c>
    </row>
    <row r="19" spans="1:13" ht="120">
      <c r="A19" s="52" t="s">
        <v>160</v>
      </c>
      <c r="B19" s="21">
        <v>13</v>
      </c>
      <c r="C19" s="50">
        <v>33179565000137</v>
      </c>
      <c r="D19" s="23" t="s">
        <v>347</v>
      </c>
      <c r="E19" s="51" t="s">
        <v>348</v>
      </c>
      <c r="F19" s="25" t="s">
        <v>349</v>
      </c>
      <c r="G19" s="26">
        <v>45106</v>
      </c>
      <c r="H19" s="27" t="s">
        <v>350</v>
      </c>
      <c r="I19" s="31">
        <v>9251.77</v>
      </c>
      <c r="J19" s="26">
        <v>45106</v>
      </c>
      <c r="K19" s="23" t="s">
        <v>27</v>
      </c>
      <c r="L19" s="31">
        <v>9251.77</v>
      </c>
      <c r="M19" s="27" t="s">
        <v>351</v>
      </c>
    </row>
    <row r="20" spans="1:13" ht="135">
      <c r="A20" s="52" t="s">
        <v>160</v>
      </c>
      <c r="B20" s="21">
        <v>14</v>
      </c>
      <c r="C20" s="50">
        <v>33179565000137</v>
      </c>
      <c r="D20" s="23" t="s">
        <v>347</v>
      </c>
      <c r="E20" s="51" t="s">
        <v>352</v>
      </c>
      <c r="F20" s="25" t="s">
        <v>353</v>
      </c>
      <c r="G20" s="26">
        <v>45106</v>
      </c>
      <c r="H20" s="27" t="s">
        <v>354</v>
      </c>
      <c r="I20" s="31">
        <v>21311.4</v>
      </c>
      <c r="J20" s="29">
        <v>45106</v>
      </c>
      <c r="K20" s="23" t="s">
        <v>27</v>
      </c>
      <c r="L20" s="31">
        <v>21311.4</v>
      </c>
      <c r="M20" s="27" t="s">
        <v>355</v>
      </c>
    </row>
    <row r="21" spans="1:13">
      <c r="A21" s="35" t="s">
        <v>295</v>
      </c>
      <c r="B21" s="35"/>
      <c r="C21" s="35"/>
      <c r="D21" s="4"/>
    </row>
    <row r="22" spans="1:13">
      <c r="A22" s="39" t="str">
        <f>[1]Bens!A84</f>
        <v>Data da última atualização: 19/07/2023</v>
      </c>
      <c r="B22" s="40"/>
      <c r="C22" s="4"/>
      <c r="D22" s="2"/>
    </row>
    <row r="23" spans="1:13">
      <c r="A23" s="42" t="s">
        <v>297</v>
      </c>
      <c r="B23" s="42"/>
      <c r="C23" s="42"/>
      <c r="D23" s="42"/>
    </row>
    <row r="24" spans="1:13">
      <c r="A24" s="42" t="s">
        <v>298</v>
      </c>
      <c r="B24" s="42"/>
      <c r="C24" s="42"/>
      <c r="D24" s="42"/>
    </row>
    <row r="25" spans="1:13">
      <c r="A25" s="42" t="s">
        <v>299</v>
      </c>
      <c r="B25" s="42"/>
      <c r="C25" s="42"/>
      <c r="D25" s="2"/>
    </row>
  </sheetData>
  <mergeCells count="1">
    <mergeCell ref="A2:M2"/>
  </mergeCells>
  <conditionalFormatting sqref="C8:C15">
    <cfRule type="cellIs" dxfId="63" priority="7" operator="between">
      <formula>111111111</formula>
      <formula>99999999999</formula>
    </cfRule>
    <cfRule type="cellIs" dxfId="62" priority="8" operator="between">
      <formula>111111111111</formula>
      <formula>99999999999999</formula>
    </cfRule>
  </conditionalFormatting>
  <conditionalFormatting sqref="C16:C19">
    <cfRule type="cellIs" dxfId="61" priority="5" operator="between">
      <formula>111111111</formula>
      <formula>99999999999</formula>
    </cfRule>
    <cfRule type="cellIs" dxfId="60" priority="6" operator="between">
      <formula>111111111111</formula>
      <formula>99999999999999</formula>
    </cfRule>
  </conditionalFormatting>
  <conditionalFormatting sqref="C20">
    <cfRule type="cellIs" dxfId="59" priority="3" operator="between">
      <formula>111111111</formula>
      <formula>99999999999</formula>
    </cfRule>
    <cfRule type="cellIs" dxfId="58" priority="4" operator="between">
      <formula>111111111111</formula>
      <formula>99999999999999</formula>
    </cfRule>
  </conditionalFormatting>
  <conditionalFormatting sqref="C7">
    <cfRule type="cellIs" dxfId="57" priority="1" operator="between">
      <formula>111111111</formula>
      <formula>99999999999</formula>
    </cfRule>
    <cfRule type="cellIs" dxfId="56" priority="2" operator="between">
      <formula>111111111111</formula>
      <formula>99999999999999</formula>
    </cfRule>
  </conditionalFormatting>
  <hyperlinks>
    <hyperlink ref="E7" r:id="rId1" display="https://www.mpam.mp.br/images/CT_12-2023_-_MP-PGJ_f3cba.pdf"/>
    <hyperlink ref="F7" r:id="rId2"/>
    <hyperlink ref="E8" r:id="rId3"/>
    <hyperlink ref="E9" r:id="rId4" display="https://www.mpam.mp.br/images/4_TA_%C3%A0_CT_n.%C2%BA_019-2018_-_MP-PGJ_0fba9.pdf"/>
    <hyperlink ref="E10" r:id="rId5"/>
    <hyperlink ref="E11" r:id="rId6"/>
    <hyperlink ref="E12" r:id="rId7" display="https://www.mpam.mp.br/images/1%C2%BA_TAP_ao_CT_16-2020_-_PGJ-MP_62416.pdf"/>
    <hyperlink ref="E13" r:id="rId8"/>
    <hyperlink ref="E14" r:id="rId9"/>
    <hyperlink ref="E15" r:id="rId10"/>
    <hyperlink ref="E16" r:id="rId11" display="https://www.mpam.mp.br/images/2%C2%BA_TAP_a_CT_n%C2%BA_33-2019_-_MP-PGJ_-_2021.018738_0778e.pdf"/>
    <hyperlink ref="E17" r:id="rId12"/>
    <hyperlink ref="E18" r:id="rId13" display="https://www.mpam.mp.br/images/CT_06-2023_-_MP-PGJ_07b55.pdf"/>
    <hyperlink ref="E19" r:id="rId14"/>
    <hyperlink ref="E20" r:id="rId15"/>
    <hyperlink ref="F8" r:id="rId16"/>
    <hyperlink ref="F9" r:id="rId17"/>
    <hyperlink ref="F10" r:id="rId18"/>
    <hyperlink ref="F11" r:id="rId19"/>
    <hyperlink ref="F12" r:id="rId20"/>
    <hyperlink ref="F13" r:id="rId21"/>
    <hyperlink ref="F14" r:id="rId22"/>
    <hyperlink ref="F15" r:id="rId23"/>
    <hyperlink ref="F16" r:id="rId24"/>
    <hyperlink ref="F17" r:id="rId25"/>
    <hyperlink ref="F18" r:id="rId26"/>
    <hyperlink ref="F19" r:id="rId27"/>
    <hyperlink ref="F20" r:id="rId28"/>
  </hyperlinks>
  <pageMargins left="0.23622047244094491" right="0.23622047244094491" top="0.35433070866141736" bottom="0.74803149606299213" header="0.31496062992125984" footer="0.31496062992125984"/>
  <pageSetup scale="43" orientation="portrait" r:id="rId29"/>
  <drawing r:id="rId3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1"/>
  <sheetViews>
    <sheetView zoomScale="85" zoomScaleNormal="85" zoomScaleSheetLayoutView="80" workbookViewId="0">
      <selection activeCell="K84" sqref="K84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style="45" customWidth="1"/>
    <col min="6" max="6" width="18.7109375" style="3" customWidth="1"/>
    <col min="7" max="7" width="17.14062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1.5703125" customWidth="1"/>
    <col min="13" max="13" width="19" customWidth="1"/>
    <col min="14" max="14" width="14.42578125" customWidth="1"/>
    <col min="16" max="16" width="10.85546875" bestFit="1" customWidth="1"/>
    <col min="17" max="17" width="10.5703125" bestFit="1" customWidth="1"/>
  </cols>
  <sheetData>
    <row r="1" spans="1:13" ht="77.099999999999994" customHeight="1">
      <c r="C1" s="2"/>
      <c r="D1" s="2"/>
      <c r="G1" s="4"/>
      <c r="H1" s="4"/>
      <c r="I1" s="4"/>
      <c r="J1" s="2"/>
    </row>
    <row r="2" spans="1:13" ht="18">
      <c r="A2" s="5" t="str">
        <f>[1]Bens!A2</f>
        <v>JUNHO/2023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0.25">
      <c r="A3" s="55" t="s">
        <v>1</v>
      </c>
      <c r="B3" s="55"/>
      <c r="C3" s="55"/>
      <c r="D3" s="55"/>
      <c r="E3" s="55"/>
      <c r="G3" s="4"/>
      <c r="H3" s="4"/>
      <c r="I3" s="4"/>
      <c r="J3" s="2"/>
    </row>
    <row r="5" spans="1:13" ht="18">
      <c r="A5" s="56" t="s">
        <v>356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3" ht="31.5">
      <c r="A6" s="15" t="s">
        <v>3</v>
      </c>
      <c r="B6" s="15" t="s">
        <v>4</v>
      </c>
      <c r="C6" s="17" t="s">
        <v>5</v>
      </c>
      <c r="D6" s="17" t="s">
        <v>6</v>
      </c>
      <c r="E6" s="15" t="s">
        <v>7</v>
      </c>
      <c r="F6" s="15" t="s">
        <v>8</v>
      </c>
      <c r="G6" s="15" t="s">
        <v>9</v>
      </c>
      <c r="H6" s="18" t="s">
        <v>10</v>
      </c>
      <c r="I6" s="18" t="s">
        <v>11</v>
      </c>
      <c r="J6" s="17" t="s">
        <v>12</v>
      </c>
      <c r="K6" s="17" t="s">
        <v>13</v>
      </c>
      <c r="L6" s="17" t="s">
        <v>14</v>
      </c>
      <c r="M6" s="17" t="s">
        <v>15</v>
      </c>
    </row>
    <row r="7" spans="1:13" s="57" customFormat="1" ht="150">
      <c r="A7" s="20" t="s">
        <v>16</v>
      </c>
      <c r="B7" s="21">
        <v>1</v>
      </c>
      <c r="C7" s="50">
        <v>27985750000116</v>
      </c>
      <c r="D7" s="23" t="s">
        <v>270</v>
      </c>
      <c r="E7" s="24" t="s">
        <v>357</v>
      </c>
      <c r="F7" s="25" t="s">
        <v>358</v>
      </c>
      <c r="G7" s="26">
        <v>45070</v>
      </c>
      <c r="H7" s="27" t="s">
        <v>359</v>
      </c>
      <c r="I7" s="31">
        <v>5430.96</v>
      </c>
      <c r="J7" s="29">
        <v>45078</v>
      </c>
      <c r="K7" s="23" t="s">
        <v>27</v>
      </c>
      <c r="L7" s="31">
        <f>5322.34+108.62</f>
        <v>5430.96</v>
      </c>
      <c r="M7" s="27" t="s">
        <v>360</v>
      </c>
    </row>
    <row r="8" spans="1:13" s="57" customFormat="1" ht="120">
      <c r="A8" s="20" t="s">
        <v>16</v>
      </c>
      <c r="B8" s="21">
        <v>2</v>
      </c>
      <c r="C8" s="50">
        <v>11379887000197</v>
      </c>
      <c r="D8" s="23" t="s">
        <v>361</v>
      </c>
      <c r="E8" s="51" t="s">
        <v>362</v>
      </c>
      <c r="F8" s="58" t="s">
        <v>363</v>
      </c>
      <c r="G8" s="26">
        <v>45076</v>
      </c>
      <c r="H8" s="27" t="s">
        <v>364</v>
      </c>
      <c r="I8" s="28">
        <v>1854.95</v>
      </c>
      <c r="J8" s="29">
        <v>45078</v>
      </c>
      <c r="K8" s="23" t="s">
        <v>27</v>
      </c>
      <c r="L8" s="28">
        <v>1854.95</v>
      </c>
      <c r="M8" s="27" t="s">
        <v>365</v>
      </c>
    </row>
    <row r="9" spans="1:13" s="57" customFormat="1" ht="135">
      <c r="A9" s="20" t="s">
        <v>16</v>
      </c>
      <c r="B9" s="21">
        <v>3</v>
      </c>
      <c r="C9" s="50">
        <v>10181964000137</v>
      </c>
      <c r="D9" s="23" t="s">
        <v>366</v>
      </c>
      <c r="E9" s="51" t="s">
        <v>367</v>
      </c>
      <c r="F9" s="58" t="s">
        <v>368</v>
      </c>
      <c r="G9" s="26">
        <v>45076</v>
      </c>
      <c r="H9" s="27" t="s">
        <v>369</v>
      </c>
      <c r="I9" s="28">
        <v>51650.54</v>
      </c>
      <c r="J9" s="29">
        <v>45078</v>
      </c>
      <c r="K9" s="23" t="s">
        <v>27</v>
      </c>
      <c r="L9" s="28">
        <v>51650.54</v>
      </c>
      <c r="M9" s="27" t="s">
        <v>370</v>
      </c>
    </row>
    <row r="10" spans="1:13" s="57" customFormat="1" ht="135">
      <c r="A10" s="20" t="s">
        <v>16</v>
      </c>
      <c r="B10" s="21">
        <v>4</v>
      </c>
      <c r="C10" s="50">
        <v>492578000102</v>
      </c>
      <c r="D10" s="23" t="s">
        <v>371</v>
      </c>
      <c r="E10" s="51" t="s">
        <v>372</v>
      </c>
      <c r="F10" s="58" t="s">
        <v>373</v>
      </c>
      <c r="G10" s="26">
        <v>45076</v>
      </c>
      <c r="H10" s="27" t="s">
        <v>374</v>
      </c>
      <c r="I10" s="28">
        <v>2703.33</v>
      </c>
      <c r="J10" s="29">
        <v>45078</v>
      </c>
      <c r="K10" s="23" t="s">
        <v>27</v>
      </c>
      <c r="L10" s="28">
        <f>2585.19+118.14</f>
        <v>2703.33</v>
      </c>
      <c r="M10" s="27" t="s">
        <v>375</v>
      </c>
    </row>
    <row r="11" spans="1:13" s="57" customFormat="1" ht="105">
      <c r="A11" s="20" t="s">
        <v>16</v>
      </c>
      <c r="B11" s="21">
        <v>5</v>
      </c>
      <c r="C11" s="50">
        <v>4320180000140</v>
      </c>
      <c r="D11" s="23" t="s">
        <v>376</v>
      </c>
      <c r="E11" s="51" t="s">
        <v>377</v>
      </c>
      <c r="F11" s="59" t="s">
        <v>378</v>
      </c>
      <c r="G11" s="26">
        <v>45076</v>
      </c>
      <c r="H11" s="27" t="s">
        <v>379</v>
      </c>
      <c r="I11" s="28">
        <v>129.79</v>
      </c>
      <c r="J11" s="29">
        <v>45079</v>
      </c>
      <c r="K11" s="23" t="s">
        <v>27</v>
      </c>
      <c r="L11" s="28">
        <v>129.79</v>
      </c>
      <c r="M11" s="27" t="s">
        <v>380</v>
      </c>
    </row>
    <row r="12" spans="1:13" s="57" customFormat="1" ht="120">
      <c r="A12" s="20" t="s">
        <v>16</v>
      </c>
      <c r="B12" s="21">
        <v>6</v>
      </c>
      <c r="C12" s="50">
        <v>34028316000375</v>
      </c>
      <c r="D12" s="23" t="s">
        <v>381</v>
      </c>
      <c r="E12" s="51" t="s">
        <v>382</v>
      </c>
      <c r="F12" s="58" t="s">
        <v>383</v>
      </c>
      <c r="G12" s="26">
        <v>45076</v>
      </c>
      <c r="H12" s="27" t="s">
        <v>384</v>
      </c>
      <c r="I12" s="28">
        <v>10082.370000000001</v>
      </c>
      <c r="J12" s="29">
        <v>45078</v>
      </c>
      <c r="K12" s="23" t="s">
        <v>27</v>
      </c>
      <c r="L12" s="28">
        <v>10082.370000000001</v>
      </c>
      <c r="M12" s="27" t="s">
        <v>385</v>
      </c>
    </row>
    <row r="13" spans="1:13" s="57" customFormat="1" ht="120">
      <c r="A13" s="32" t="s">
        <v>160</v>
      </c>
      <c r="B13" s="21">
        <v>7</v>
      </c>
      <c r="C13" s="50">
        <v>8584308000133</v>
      </c>
      <c r="D13" s="23" t="s">
        <v>386</v>
      </c>
      <c r="E13" s="51" t="s">
        <v>387</v>
      </c>
      <c r="F13" s="58" t="s">
        <v>388</v>
      </c>
      <c r="G13" s="26">
        <v>45078</v>
      </c>
      <c r="H13" s="27" t="s">
        <v>176</v>
      </c>
      <c r="I13" s="31">
        <v>1100</v>
      </c>
      <c r="J13" s="29">
        <v>45082</v>
      </c>
      <c r="K13" s="23" t="s">
        <v>27</v>
      </c>
      <c r="L13" s="31">
        <f>1045+55</f>
        <v>1100</v>
      </c>
      <c r="M13" s="27" t="s">
        <v>389</v>
      </c>
    </row>
    <row r="14" spans="1:13" s="57" customFormat="1" ht="120">
      <c r="A14" s="32" t="s">
        <v>160</v>
      </c>
      <c r="B14" s="21">
        <v>8</v>
      </c>
      <c r="C14" s="50">
        <v>35486862000150</v>
      </c>
      <c r="D14" s="23" t="s">
        <v>390</v>
      </c>
      <c r="E14" s="51" t="s">
        <v>391</v>
      </c>
      <c r="F14" s="58" t="s">
        <v>392</v>
      </c>
      <c r="G14" s="26">
        <v>45078</v>
      </c>
      <c r="H14" s="27" t="s">
        <v>393</v>
      </c>
      <c r="I14" s="28">
        <v>4404.16</v>
      </c>
      <c r="J14" s="29">
        <v>45082</v>
      </c>
      <c r="K14" s="23" t="s">
        <v>27</v>
      </c>
      <c r="L14" s="28">
        <f>4183.95+220.21</f>
        <v>4404.16</v>
      </c>
      <c r="M14" s="27" t="s">
        <v>394</v>
      </c>
    </row>
    <row r="15" spans="1:13" s="57" customFormat="1" ht="105">
      <c r="A15" s="32" t="s">
        <v>160</v>
      </c>
      <c r="B15" s="21">
        <v>9</v>
      </c>
      <c r="C15" s="50">
        <v>82845322000104</v>
      </c>
      <c r="D15" s="23" t="s">
        <v>395</v>
      </c>
      <c r="E15" s="51" t="s">
        <v>396</v>
      </c>
      <c r="F15" s="59" t="s">
        <v>397</v>
      </c>
      <c r="G15" s="26">
        <v>45078</v>
      </c>
      <c r="H15" s="27" t="s">
        <v>398</v>
      </c>
      <c r="I15" s="28">
        <v>62047.66</v>
      </c>
      <c r="J15" s="29">
        <v>45082</v>
      </c>
      <c r="K15" s="23" t="s">
        <v>27</v>
      </c>
      <c r="L15" s="28">
        <f>61116.95+930.71</f>
        <v>62047.659999999996</v>
      </c>
      <c r="M15" s="27" t="s">
        <v>399</v>
      </c>
    </row>
    <row r="16" spans="1:13" s="57" customFormat="1" ht="120">
      <c r="A16" s="32" t="s">
        <v>160</v>
      </c>
      <c r="B16" s="21">
        <v>10</v>
      </c>
      <c r="C16" s="50">
        <v>82845322000104</v>
      </c>
      <c r="D16" s="23" t="s">
        <v>395</v>
      </c>
      <c r="E16" s="51" t="s">
        <v>400</v>
      </c>
      <c r="F16" s="59" t="s">
        <v>401</v>
      </c>
      <c r="G16" s="26">
        <v>45078</v>
      </c>
      <c r="H16" s="27" t="s">
        <v>402</v>
      </c>
      <c r="I16" s="31">
        <v>62047.66</v>
      </c>
      <c r="J16" s="29">
        <v>45082</v>
      </c>
      <c r="K16" s="23" t="s">
        <v>27</v>
      </c>
      <c r="L16" s="28">
        <f>61116.95+930.71</f>
        <v>62047.659999999996</v>
      </c>
      <c r="M16" s="27" t="s">
        <v>403</v>
      </c>
    </row>
    <row r="17" spans="1:13" s="57" customFormat="1" ht="120">
      <c r="A17" s="32" t="s">
        <v>160</v>
      </c>
      <c r="B17" s="21">
        <v>11</v>
      </c>
      <c r="C17" s="50">
        <v>82845322000104</v>
      </c>
      <c r="D17" s="23" t="s">
        <v>395</v>
      </c>
      <c r="E17" s="51" t="s">
        <v>404</v>
      </c>
      <c r="F17" s="59" t="s">
        <v>405</v>
      </c>
      <c r="G17" s="26">
        <v>45078</v>
      </c>
      <c r="H17" s="27" t="s">
        <v>406</v>
      </c>
      <c r="I17" s="28">
        <v>51220.97</v>
      </c>
      <c r="J17" s="29">
        <v>45082</v>
      </c>
      <c r="K17" s="23" t="s">
        <v>27</v>
      </c>
      <c r="L17" s="28">
        <f>50452.66+768.31</f>
        <v>51220.97</v>
      </c>
      <c r="M17" s="27" t="s">
        <v>407</v>
      </c>
    </row>
    <row r="18" spans="1:13" s="57" customFormat="1" ht="90">
      <c r="A18" s="32" t="s">
        <v>160</v>
      </c>
      <c r="B18" s="21">
        <v>12</v>
      </c>
      <c r="C18" s="50">
        <v>82845322000104</v>
      </c>
      <c r="D18" s="23" t="s">
        <v>395</v>
      </c>
      <c r="E18" s="51" t="s">
        <v>408</v>
      </c>
      <c r="F18" s="59" t="s">
        <v>409</v>
      </c>
      <c r="G18" s="26">
        <v>45078</v>
      </c>
      <c r="H18" s="27" t="s">
        <v>410</v>
      </c>
      <c r="I18" s="31">
        <v>95097.53</v>
      </c>
      <c r="J18" s="29">
        <v>45082</v>
      </c>
      <c r="K18" s="23" t="s">
        <v>27</v>
      </c>
      <c r="L18" s="28">
        <f>93671.07+1426.46</f>
        <v>95097.530000000013</v>
      </c>
      <c r="M18" s="27" t="s">
        <v>411</v>
      </c>
    </row>
    <row r="19" spans="1:13" s="57" customFormat="1" ht="105">
      <c r="A19" s="32" t="s">
        <v>160</v>
      </c>
      <c r="B19" s="21">
        <v>13</v>
      </c>
      <c r="C19" s="50">
        <v>82845322000104</v>
      </c>
      <c r="D19" s="23" t="s">
        <v>395</v>
      </c>
      <c r="E19" s="30" t="s">
        <v>412</v>
      </c>
      <c r="F19" s="59" t="s">
        <v>413</v>
      </c>
      <c r="G19" s="26">
        <v>45079</v>
      </c>
      <c r="H19" s="27" t="s">
        <v>414</v>
      </c>
      <c r="I19" s="28">
        <v>95097.53</v>
      </c>
      <c r="J19" s="29">
        <v>45082</v>
      </c>
      <c r="K19" s="23" t="s">
        <v>27</v>
      </c>
      <c r="L19" s="28">
        <f>93671.07+1426.46</f>
        <v>95097.530000000013</v>
      </c>
      <c r="M19" s="27" t="s">
        <v>415</v>
      </c>
    </row>
    <row r="20" spans="1:13" s="57" customFormat="1" ht="120">
      <c r="A20" s="32" t="s">
        <v>160</v>
      </c>
      <c r="B20" s="21">
        <v>14</v>
      </c>
      <c r="C20" s="50">
        <v>82845322000104</v>
      </c>
      <c r="D20" s="23" t="s">
        <v>395</v>
      </c>
      <c r="E20" s="51" t="s">
        <v>416</v>
      </c>
      <c r="F20" s="59" t="s">
        <v>417</v>
      </c>
      <c r="G20" s="26">
        <v>45079</v>
      </c>
      <c r="H20" s="27" t="s">
        <v>418</v>
      </c>
      <c r="I20" s="31">
        <v>109488.83</v>
      </c>
      <c r="J20" s="26">
        <v>45082</v>
      </c>
      <c r="K20" s="23" t="s">
        <v>27</v>
      </c>
      <c r="L20" s="28">
        <f>107846.5+1642.33</f>
        <v>109488.83</v>
      </c>
      <c r="M20" s="27" t="s">
        <v>419</v>
      </c>
    </row>
    <row r="21" spans="1:13" s="57" customFormat="1" ht="135">
      <c r="A21" s="32" t="s">
        <v>160</v>
      </c>
      <c r="B21" s="21">
        <v>15</v>
      </c>
      <c r="C21" s="50">
        <v>82845322000104</v>
      </c>
      <c r="D21" s="23" t="s">
        <v>395</v>
      </c>
      <c r="E21" s="30" t="s">
        <v>420</v>
      </c>
      <c r="F21" s="34" t="s">
        <v>421</v>
      </c>
      <c r="G21" s="26">
        <v>45079</v>
      </c>
      <c r="H21" s="27" t="s">
        <v>422</v>
      </c>
      <c r="I21" s="28">
        <v>109488.83</v>
      </c>
      <c r="J21" s="29">
        <v>45082</v>
      </c>
      <c r="K21" s="23" t="s">
        <v>27</v>
      </c>
      <c r="L21" s="28">
        <f>107846.5+1642.33</f>
        <v>109488.83</v>
      </c>
      <c r="M21" s="27" t="s">
        <v>423</v>
      </c>
    </row>
    <row r="22" spans="1:13" s="57" customFormat="1" ht="135">
      <c r="A22" s="32" t="s">
        <v>160</v>
      </c>
      <c r="B22" s="21">
        <v>16</v>
      </c>
      <c r="C22" s="50">
        <v>29506070000106</v>
      </c>
      <c r="D22" s="23" t="s">
        <v>424</v>
      </c>
      <c r="E22" s="60" t="s">
        <v>425</v>
      </c>
      <c r="F22" s="58" t="s">
        <v>426</v>
      </c>
      <c r="G22" s="26">
        <v>45082</v>
      </c>
      <c r="H22" s="27" t="s">
        <v>427</v>
      </c>
      <c r="I22" s="31">
        <v>1350</v>
      </c>
      <c r="J22" s="26">
        <v>45082</v>
      </c>
      <c r="K22" s="23" t="s">
        <v>27</v>
      </c>
      <c r="L22" s="31">
        <v>1350</v>
      </c>
      <c r="M22" s="27" t="s">
        <v>428</v>
      </c>
    </row>
    <row r="23" spans="1:13" s="57" customFormat="1" ht="105">
      <c r="A23" s="32" t="s">
        <v>160</v>
      </c>
      <c r="B23" s="21">
        <v>17</v>
      </c>
      <c r="C23" s="50">
        <v>4301769000109</v>
      </c>
      <c r="D23" s="23" t="s">
        <v>429</v>
      </c>
      <c r="E23" s="51" t="s">
        <v>430</v>
      </c>
      <c r="F23" s="59" t="s">
        <v>431</v>
      </c>
      <c r="G23" s="26">
        <v>45082</v>
      </c>
      <c r="H23" s="27" t="s">
        <v>432</v>
      </c>
      <c r="I23" s="31">
        <v>7312.75</v>
      </c>
      <c r="J23" s="26">
        <v>45082</v>
      </c>
      <c r="K23" s="23" t="s">
        <v>27</v>
      </c>
      <c r="L23" s="31">
        <v>7312.75</v>
      </c>
      <c r="M23" s="27" t="s">
        <v>433</v>
      </c>
    </row>
    <row r="24" spans="1:13" s="57" customFormat="1" ht="105">
      <c r="A24" s="32" t="s">
        <v>160</v>
      </c>
      <c r="B24" s="21">
        <v>18</v>
      </c>
      <c r="C24" s="50">
        <v>5050127000139</v>
      </c>
      <c r="D24" s="23" t="s">
        <v>434</v>
      </c>
      <c r="E24" s="60" t="s">
        <v>435</v>
      </c>
      <c r="F24" s="58" t="s">
        <v>436</v>
      </c>
      <c r="G24" s="26">
        <v>45083</v>
      </c>
      <c r="H24" s="27" t="s">
        <v>437</v>
      </c>
      <c r="I24" s="28">
        <v>1900</v>
      </c>
      <c r="J24" s="26">
        <v>45084</v>
      </c>
      <c r="K24" s="23" t="s">
        <v>27</v>
      </c>
      <c r="L24" s="28">
        <f>1832.36+67.64</f>
        <v>1900</v>
      </c>
      <c r="M24" s="27" t="s">
        <v>438</v>
      </c>
    </row>
    <row r="25" spans="1:13" s="57" customFormat="1" ht="105">
      <c r="A25" s="32" t="s">
        <v>160</v>
      </c>
      <c r="B25" s="21">
        <v>19</v>
      </c>
      <c r="C25" s="50">
        <v>8573961000105</v>
      </c>
      <c r="D25" s="23" t="s">
        <v>439</v>
      </c>
      <c r="E25" s="61" t="s">
        <v>440</v>
      </c>
      <c r="F25" s="59" t="s">
        <v>441</v>
      </c>
      <c r="G25" s="26">
        <v>45084</v>
      </c>
      <c r="H25" s="27" t="s">
        <v>442</v>
      </c>
      <c r="I25" s="28">
        <v>157.6</v>
      </c>
      <c r="J25" s="26">
        <v>45084</v>
      </c>
      <c r="K25" s="23" t="s">
        <v>27</v>
      </c>
      <c r="L25" s="28">
        <f>150.7+6.9</f>
        <v>157.6</v>
      </c>
      <c r="M25" s="27" t="s">
        <v>443</v>
      </c>
    </row>
    <row r="26" spans="1:13" s="57" customFormat="1" ht="120">
      <c r="A26" s="32" t="s">
        <v>160</v>
      </c>
      <c r="B26" s="21">
        <v>20</v>
      </c>
      <c r="C26" s="50">
        <v>21748841000151</v>
      </c>
      <c r="D26" s="54" t="s">
        <v>444</v>
      </c>
      <c r="E26" s="30" t="s">
        <v>445</v>
      </c>
      <c r="F26" s="58" t="s">
        <v>446</v>
      </c>
      <c r="G26" s="26">
        <v>45084</v>
      </c>
      <c r="H26" s="27" t="s">
        <v>447</v>
      </c>
      <c r="I26" s="28">
        <v>32600</v>
      </c>
      <c r="J26" s="26">
        <v>45084</v>
      </c>
      <c r="K26" s="23" t="s">
        <v>27</v>
      </c>
      <c r="L26" s="28">
        <v>32600</v>
      </c>
      <c r="M26" s="27" t="s">
        <v>448</v>
      </c>
    </row>
    <row r="27" spans="1:13" s="57" customFormat="1" ht="135">
      <c r="A27" s="32" t="s">
        <v>160</v>
      </c>
      <c r="B27" s="21">
        <v>21</v>
      </c>
      <c r="C27" s="50">
        <v>76535764000143</v>
      </c>
      <c r="D27" s="54" t="s">
        <v>449</v>
      </c>
      <c r="E27" s="51" t="s">
        <v>450</v>
      </c>
      <c r="F27" s="59" t="s">
        <v>451</v>
      </c>
      <c r="G27" s="26">
        <v>45084</v>
      </c>
      <c r="H27" s="27" t="s">
        <v>452</v>
      </c>
      <c r="I27" s="31">
        <v>3594.12</v>
      </c>
      <c r="J27" s="26">
        <v>45084</v>
      </c>
      <c r="K27" s="23" t="s">
        <v>27</v>
      </c>
      <c r="L27" s="28">
        <v>3594.12</v>
      </c>
      <c r="M27" s="27" t="s">
        <v>453</v>
      </c>
    </row>
    <row r="28" spans="1:13" s="57" customFormat="1" ht="135">
      <c r="A28" s="32" t="s">
        <v>160</v>
      </c>
      <c r="B28" s="21">
        <v>22</v>
      </c>
      <c r="C28" s="50">
        <v>76535764000143</v>
      </c>
      <c r="D28" s="54" t="s">
        <v>449</v>
      </c>
      <c r="E28" s="51" t="s">
        <v>454</v>
      </c>
      <c r="F28" s="59" t="s">
        <v>455</v>
      </c>
      <c r="G28" s="26">
        <v>45084</v>
      </c>
      <c r="H28" s="27" t="s">
        <v>456</v>
      </c>
      <c r="I28" s="62">
        <v>106.37</v>
      </c>
      <c r="J28" s="26">
        <v>45084</v>
      </c>
      <c r="K28" s="23" t="s">
        <v>27</v>
      </c>
      <c r="L28" s="62">
        <v>106.37</v>
      </c>
      <c r="M28" s="27" t="s">
        <v>457</v>
      </c>
    </row>
    <row r="29" spans="1:13" s="57" customFormat="1" ht="120">
      <c r="A29" s="32" t="s">
        <v>160</v>
      </c>
      <c r="B29" s="21">
        <v>23</v>
      </c>
      <c r="C29" s="50">
        <v>76535764000143</v>
      </c>
      <c r="D29" s="54" t="s">
        <v>449</v>
      </c>
      <c r="E29" s="51" t="s">
        <v>458</v>
      </c>
      <c r="F29" s="59" t="s">
        <v>459</v>
      </c>
      <c r="G29" s="26">
        <v>45084</v>
      </c>
      <c r="H29" s="27" t="s">
        <v>460</v>
      </c>
      <c r="I29" s="62">
        <v>9121.14</v>
      </c>
      <c r="J29" s="26">
        <v>45084</v>
      </c>
      <c r="K29" s="23" t="s">
        <v>27</v>
      </c>
      <c r="L29" s="62">
        <v>9121.14</v>
      </c>
      <c r="M29" s="27" t="s">
        <v>461</v>
      </c>
    </row>
    <row r="30" spans="1:13" s="57" customFormat="1" ht="120">
      <c r="A30" s="32" t="s">
        <v>160</v>
      </c>
      <c r="B30" s="21">
        <v>24</v>
      </c>
      <c r="C30" s="50">
        <v>76535764000143</v>
      </c>
      <c r="D30" s="54" t="s">
        <v>449</v>
      </c>
      <c r="E30" s="51" t="s">
        <v>462</v>
      </c>
      <c r="F30" s="59" t="s">
        <v>459</v>
      </c>
      <c r="G30" s="26">
        <v>45084</v>
      </c>
      <c r="H30" s="27" t="s">
        <v>463</v>
      </c>
      <c r="I30" s="62">
        <v>21769.63</v>
      </c>
      <c r="J30" s="26">
        <v>45084</v>
      </c>
      <c r="K30" s="23" t="s">
        <v>27</v>
      </c>
      <c r="L30" s="62">
        <v>21769.63</v>
      </c>
      <c r="M30" s="27" t="s">
        <v>461</v>
      </c>
    </row>
    <row r="31" spans="1:13" s="57" customFormat="1" ht="150">
      <c r="A31" s="32" t="s">
        <v>160</v>
      </c>
      <c r="B31" s="21">
        <v>25</v>
      </c>
      <c r="C31" s="50">
        <v>21600669000194</v>
      </c>
      <c r="D31" s="23" t="s">
        <v>464</v>
      </c>
      <c r="E31" s="51" t="s">
        <v>465</v>
      </c>
      <c r="F31" s="58" t="s">
        <v>466</v>
      </c>
      <c r="G31" s="26">
        <v>45084</v>
      </c>
      <c r="H31" s="27" t="s">
        <v>467</v>
      </c>
      <c r="I31" s="28">
        <v>1400</v>
      </c>
      <c r="J31" s="26">
        <v>45084</v>
      </c>
      <c r="K31" s="23" t="s">
        <v>27</v>
      </c>
      <c r="L31" s="28">
        <v>1400</v>
      </c>
      <c r="M31" s="27" t="s">
        <v>468</v>
      </c>
    </row>
    <row r="32" spans="1:13" s="57" customFormat="1" ht="120">
      <c r="A32" s="32" t="s">
        <v>160</v>
      </c>
      <c r="B32" s="21">
        <v>26</v>
      </c>
      <c r="C32" s="50">
        <v>8573961000105</v>
      </c>
      <c r="D32" s="23" t="s">
        <v>439</v>
      </c>
      <c r="E32" s="60" t="s">
        <v>469</v>
      </c>
      <c r="F32" s="59" t="s">
        <v>470</v>
      </c>
      <c r="G32" s="26">
        <v>45084</v>
      </c>
      <c r="H32" s="27" t="s">
        <v>471</v>
      </c>
      <c r="I32" s="28">
        <v>236.4</v>
      </c>
      <c r="J32" s="26">
        <v>45084</v>
      </c>
      <c r="K32" s="23" t="s">
        <v>27</v>
      </c>
      <c r="L32" s="28">
        <f>226.07+10.33</f>
        <v>236.4</v>
      </c>
      <c r="M32" s="27" t="s">
        <v>472</v>
      </c>
    </row>
    <row r="33" spans="1:13" s="57" customFormat="1" ht="165">
      <c r="A33" s="32" t="s">
        <v>160</v>
      </c>
      <c r="B33" s="21">
        <v>27</v>
      </c>
      <c r="C33" s="50">
        <v>604122000197</v>
      </c>
      <c r="D33" s="23" t="s">
        <v>473</v>
      </c>
      <c r="E33" s="51" t="s">
        <v>474</v>
      </c>
      <c r="F33" s="58" t="s">
        <v>475</v>
      </c>
      <c r="G33" s="26">
        <v>45089</v>
      </c>
      <c r="H33" s="27" t="s">
        <v>476</v>
      </c>
      <c r="I33" s="31">
        <v>332579.14</v>
      </c>
      <c r="J33" s="26">
        <v>45089</v>
      </c>
      <c r="K33" s="23" t="s">
        <v>27</v>
      </c>
      <c r="L33" s="31">
        <v>332579.14</v>
      </c>
      <c r="M33" s="27" t="s">
        <v>477</v>
      </c>
    </row>
    <row r="34" spans="1:13" s="57" customFormat="1" ht="120">
      <c r="A34" s="32" t="s">
        <v>160</v>
      </c>
      <c r="B34" s="21">
        <v>28</v>
      </c>
      <c r="C34" s="50">
        <v>38068529000110</v>
      </c>
      <c r="D34" s="54" t="s">
        <v>478</v>
      </c>
      <c r="E34" s="30" t="s">
        <v>479</v>
      </c>
      <c r="F34" s="25" t="s">
        <v>480</v>
      </c>
      <c r="G34" s="26">
        <v>45089</v>
      </c>
      <c r="H34" s="27" t="s">
        <v>481</v>
      </c>
      <c r="I34" s="28">
        <v>6200</v>
      </c>
      <c r="J34" s="26">
        <v>45091</v>
      </c>
      <c r="K34" s="23" t="s">
        <v>27</v>
      </c>
      <c r="L34" s="28">
        <v>6200</v>
      </c>
      <c r="M34" s="27" t="s">
        <v>482</v>
      </c>
    </row>
    <row r="35" spans="1:13" s="57" customFormat="1" ht="150">
      <c r="A35" s="32" t="s">
        <v>160</v>
      </c>
      <c r="B35" s="21">
        <v>29</v>
      </c>
      <c r="C35" s="50">
        <v>4407920000180</v>
      </c>
      <c r="D35" s="23" t="s">
        <v>483</v>
      </c>
      <c r="E35" s="51" t="s">
        <v>484</v>
      </c>
      <c r="F35" s="58" t="s">
        <v>485</v>
      </c>
      <c r="G35" s="26">
        <v>45090</v>
      </c>
      <c r="H35" s="27" t="s">
        <v>486</v>
      </c>
      <c r="I35" s="28">
        <v>3263.97</v>
      </c>
      <c r="J35" s="26">
        <v>45091</v>
      </c>
      <c r="K35" s="23" t="s">
        <v>27</v>
      </c>
      <c r="L35" s="28">
        <f>3100.77+163.2</f>
        <v>3263.97</v>
      </c>
      <c r="M35" s="27" t="s">
        <v>487</v>
      </c>
    </row>
    <row r="36" spans="1:13" s="57" customFormat="1" ht="120">
      <c r="A36" s="32" t="s">
        <v>160</v>
      </c>
      <c r="B36" s="21">
        <v>30</v>
      </c>
      <c r="C36" s="50">
        <v>4406195000125</v>
      </c>
      <c r="D36" s="23" t="s">
        <v>488</v>
      </c>
      <c r="E36" s="51" t="s">
        <v>489</v>
      </c>
      <c r="F36" s="59" t="s">
        <v>490</v>
      </c>
      <c r="G36" s="26">
        <v>45091</v>
      </c>
      <c r="H36" s="27" t="s">
        <v>491</v>
      </c>
      <c r="I36" s="28">
        <v>81.040000000000006</v>
      </c>
      <c r="J36" s="26">
        <v>45091</v>
      </c>
      <c r="K36" s="23" t="s">
        <v>27</v>
      </c>
      <c r="L36" s="28">
        <v>81.040000000000006</v>
      </c>
      <c r="M36" s="27" t="s">
        <v>492</v>
      </c>
    </row>
    <row r="37" spans="1:13" s="57" customFormat="1" ht="120">
      <c r="A37" s="32" t="s">
        <v>160</v>
      </c>
      <c r="B37" s="21">
        <v>31</v>
      </c>
      <c r="C37" s="50">
        <v>4406195000125</v>
      </c>
      <c r="D37" s="23" t="s">
        <v>488</v>
      </c>
      <c r="E37" s="51" t="s">
        <v>493</v>
      </c>
      <c r="F37" s="59" t="s">
        <v>494</v>
      </c>
      <c r="G37" s="26">
        <v>45091</v>
      </c>
      <c r="H37" s="27" t="s">
        <v>495</v>
      </c>
      <c r="I37" s="31">
        <v>81.03</v>
      </c>
      <c r="J37" s="26">
        <v>45091</v>
      </c>
      <c r="K37" s="23" t="s">
        <v>27</v>
      </c>
      <c r="L37" s="31">
        <v>81.03</v>
      </c>
      <c r="M37" s="27" t="s">
        <v>492</v>
      </c>
    </row>
    <row r="38" spans="1:13" s="57" customFormat="1" ht="120">
      <c r="A38" s="32" t="s">
        <v>160</v>
      </c>
      <c r="B38" s="21">
        <v>32</v>
      </c>
      <c r="C38" s="50">
        <v>2341467000120</v>
      </c>
      <c r="D38" s="23" t="s">
        <v>496</v>
      </c>
      <c r="E38" s="51" t="s">
        <v>497</v>
      </c>
      <c r="F38" s="59" t="s">
        <v>498</v>
      </c>
      <c r="G38" s="26">
        <v>45091</v>
      </c>
      <c r="H38" s="27" t="s">
        <v>499</v>
      </c>
      <c r="I38" s="31">
        <v>13217.05</v>
      </c>
      <c r="J38" s="26">
        <v>45091</v>
      </c>
      <c r="K38" s="23" t="s">
        <v>27</v>
      </c>
      <c r="L38" s="31">
        <v>13217.05</v>
      </c>
      <c r="M38" s="27" t="s">
        <v>500</v>
      </c>
    </row>
    <row r="39" spans="1:13" s="57" customFormat="1" ht="135">
      <c r="A39" s="32" t="s">
        <v>160</v>
      </c>
      <c r="B39" s="21">
        <v>33</v>
      </c>
      <c r="C39" s="50">
        <v>2558157000162</v>
      </c>
      <c r="D39" s="23" t="s">
        <v>501</v>
      </c>
      <c r="E39" s="51" t="s">
        <v>502</v>
      </c>
      <c r="F39" s="59" t="s">
        <v>503</v>
      </c>
      <c r="G39" s="26">
        <v>45091</v>
      </c>
      <c r="H39" s="27" t="s">
        <v>504</v>
      </c>
      <c r="I39" s="28">
        <v>1946.86</v>
      </c>
      <c r="J39" s="26">
        <v>45091</v>
      </c>
      <c r="K39" s="23" t="s">
        <v>27</v>
      </c>
      <c r="L39" s="28">
        <v>1946.86</v>
      </c>
      <c r="M39" s="27" t="s">
        <v>505</v>
      </c>
    </row>
    <row r="40" spans="1:13" s="57" customFormat="1" ht="135">
      <c r="A40" s="32" t="s">
        <v>160</v>
      </c>
      <c r="B40" s="21">
        <v>34</v>
      </c>
      <c r="C40" s="50">
        <v>4407920000180</v>
      </c>
      <c r="D40" s="23" t="s">
        <v>483</v>
      </c>
      <c r="E40" s="51" t="s">
        <v>506</v>
      </c>
      <c r="F40" s="58" t="s">
        <v>507</v>
      </c>
      <c r="G40" s="26">
        <v>45092</v>
      </c>
      <c r="H40" s="27" t="s">
        <v>508</v>
      </c>
      <c r="I40" s="28">
        <v>1636.8</v>
      </c>
      <c r="J40" s="26">
        <v>45093</v>
      </c>
      <c r="K40" s="23" t="s">
        <v>27</v>
      </c>
      <c r="L40" s="28">
        <f>1422.01+214.79</f>
        <v>1636.8</v>
      </c>
      <c r="M40" s="27" t="s">
        <v>509</v>
      </c>
    </row>
    <row r="41" spans="1:13" s="57" customFormat="1" ht="135">
      <c r="A41" s="32" t="s">
        <v>160</v>
      </c>
      <c r="B41" s="21">
        <v>35</v>
      </c>
      <c r="C41" s="50">
        <v>4407920000180</v>
      </c>
      <c r="D41" s="23" t="s">
        <v>483</v>
      </c>
      <c r="E41" s="51" t="s">
        <v>510</v>
      </c>
      <c r="F41" s="58" t="s">
        <v>507</v>
      </c>
      <c r="G41" s="26">
        <v>45092</v>
      </c>
      <c r="H41" s="27" t="s">
        <v>511</v>
      </c>
      <c r="I41" s="28">
        <v>4172.97</v>
      </c>
      <c r="J41" s="26">
        <v>45093</v>
      </c>
      <c r="K41" s="23" t="s">
        <v>27</v>
      </c>
      <c r="L41" s="28">
        <f>4172.97</f>
        <v>4172.97</v>
      </c>
      <c r="M41" s="27" t="s">
        <v>509</v>
      </c>
    </row>
    <row r="42" spans="1:13" s="57" customFormat="1" ht="120">
      <c r="A42" s="32" t="s">
        <v>160</v>
      </c>
      <c r="B42" s="21">
        <v>36</v>
      </c>
      <c r="C42" s="50">
        <v>4407920000180</v>
      </c>
      <c r="D42" s="23" t="s">
        <v>483</v>
      </c>
      <c r="E42" s="51" t="s">
        <v>512</v>
      </c>
      <c r="F42" s="58" t="s">
        <v>507</v>
      </c>
      <c r="G42" s="26">
        <v>45092</v>
      </c>
      <c r="H42" s="27" t="s">
        <v>513</v>
      </c>
      <c r="I42" s="31">
        <v>22630.41</v>
      </c>
      <c r="J42" s="26">
        <v>45093</v>
      </c>
      <c r="K42" s="23" t="s">
        <v>27</v>
      </c>
      <c r="L42" s="31">
        <v>22630.41</v>
      </c>
      <c r="M42" s="27" t="s">
        <v>509</v>
      </c>
    </row>
    <row r="43" spans="1:13" s="57" customFormat="1" ht="105">
      <c r="A43" s="32" t="s">
        <v>160</v>
      </c>
      <c r="B43" s="21">
        <v>37</v>
      </c>
      <c r="C43" s="50">
        <v>4406195000125</v>
      </c>
      <c r="D43" s="23" t="s">
        <v>488</v>
      </c>
      <c r="E43" s="30" t="s">
        <v>514</v>
      </c>
      <c r="F43" s="34" t="s">
        <v>515</v>
      </c>
      <c r="G43" s="26">
        <v>45092</v>
      </c>
      <c r="H43" s="27" t="s">
        <v>513</v>
      </c>
      <c r="I43" s="28">
        <v>115.09</v>
      </c>
      <c r="J43" s="26">
        <v>45093</v>
      </c>
      <c r="K43" s="23" t="s">
        <v>27</v>
      </c>
      <c r="L43" s="28">
        <v>115.09</v>
      </c>
      <c r="M43" s="27" t="s">
        <v>516</v>
      </c>
    </row>
    <row r="44" spans="1:13" s="57" customFormat="1" ht="105">
      <c r="A44" s="32" t="s">
        <v>160</v>
      </c>
      <c r="B44" s="21">
        <v>38</v>
      </c>
      <c r="C44" s="50">
        <v>4406195000125</v>
      </c>
      <c r="D44" s="23" t="s">
        <v>488</v>
      </c>
      <c r="E44" s="30" t="s">
        <v>517</v>
      </c>
      <c r="F44" s="34" t="s">
        <v>518</v>
      </c>
      <c r="G44" s="26">
        <v>45092</v>
      </c>
      <c r="H44" s="27" t="s">
        <v>519</v>
      </c>
      <c r="I44" s="28">
        <v>230.86</v>
      </c>
      <c r="J44" s="26">
        <v>45093</v>
      </c>
      <c r="K44" s="23" t="s">
        <v>27</v>
      </c>
      <c r="L44" s="28">
        <v>230.86</v>
      </c>
      <c r="M44" s="27" t="s">
        <v>516</v>
      </c>
    </row>
    <row r="45" spans="1:13" s="57" customFormat="1" ht="105">
      <c r="A45" s="32" t="s">
        <v>160</v>
      </c>
      <c r="B45" s="21">
        <v>39</v>
      </c>
      <c r="C45" s="50">
        <v>4406195000125</v>
      </c>
      <c r="D45" s="23" t="s">
        <v>488</v>
      </c>
      <c r="E45" s="30" t="s">
        <v>520</v>
      </c>
      <c r="F45" s="34" t="s">
        <v>521</v>
      </c>
      <c r="G45" s="26">
        <v>45092</v>
      </c>
      <c r="H45" s="27" t="s">
        <v>522</v>
      </c>
      <c r="I45" s="31">
        <v>183.17</v>
      </c>
      <c r="J45" s="26">
        <v>45093</v>
      </c>
      <c r="K45" s="23" t="s">
        <v>27</v>
      </c>
      <c r="L45" s="31">
        <v>183.17</v>
      </c>
      <c r="M45" s="27" t="s">
        <v>516</v>
      </c>
    </row>
    <row r="46" spans="1:13" s="57" customFormat="1" ht="105">
      <c r="A46" s="32" t="s">
        <v>160</v>
      </c>
      <c r="B46" s="21">
        <v>40</v>
      </c>
      <c r="C46" s="50">
        <v>4406195000125</v>
      </c>
      <c r="D46" s="23" t="s">
        <v>488</v>
      </c>
      <c r="E46" s="30" t="s">
        <v>523</v>
      </c>
      <c r="F46" s="34" t="s">
        <v>524</v>
      </c>
      <c r="G46" s="26">
        <v>45092</v>
      </c>
      <c r="H46" s="27" t="s">
        <v>525</v>
      </c>
      <c r="I46" s="28">
        <v>60.63</v>
      </c>
      <c r="J46" s="26">
        <v>45093</v>
      </c>
      <c r="K46" s="23" t="s">
        <v>27</v>
      </c>
      <c r="L46" s="28">
        <v>60.63</v>
      </c>
      <c r="M46" s="27" t="s">
        <v>516</v>
      </c>
    </row>
    <row r="47" spans="1:13" s="57" customFormat="1" ht="105">
      <c r="A47" s="32" t="s">
        <v>160</v>
      </c>
      <c r="B47" s="21">
        <v>41</v>
      </c>
      <c r="C47" s="50">
        <v>4406195000125</v>
      </c>
      <c r="D47" s="23" t="s">
        <v>488</v>
      </c>
      <c r="E47" s="30" t="s">
        <v>526</v>
      </c>
      <c r="F47" s="34" t="s">
        <v>527</v>
      </c>
      <c r="G47" s="26">
        <v>45092</v>
      </c>
      <c r="H47" s="27" t="s">
        <v>528</v>
      </c>
      <c r="I47" s="28">
        <v>239.86</v>
      </c>
      <c r="J47" s="26">
        <v>45093</v>
      </c>
      <c r="K47" s="23" t="s">
        <v>27</v>
      </c>
      <c r="L47" s="28">
        <v>239.86</v>
      </c>
      <c r="M47" s="27" t="s">
        <v>516</v>
      </c>
    </row>
    <row r="48" spans="1:13" s="57" customFormat="1" ht="135">
      <c r="A48" s="32" t="s">
        <v>160</v>
      </c>
      <c r="B48" s="21">
        <v>42</v>
      </c>
      <c r="C48" s="50">
        <v>34028316000375</v>
      </c>
      <c r="D48" s="23" t="s">
        <v>381</v>
      </c>
      <c r="E48" s="30" t="s">
        <v>529</v>
      </c>
      <c r="F48" s="25" t="s">
        <v>530</v>
      </c>
      <c r="G48" s="26">
        <v>45092</v>
      </c>
      <c r="H48" s="27" t="s">
        <v>531</v>
      </c>
      <c r="I48" s="28">
        <v>15862.84</v>
      </c>
      <c r="J48" s="26">
        <v>45093</v>
      </c>
      <c r="K48" s="23" t="s">
        <v>27</v>
      </c>
      <c r="L48" s="28">
        <v>15862.84</v>
      </c>
      <c r="M48" s="27" t="s">
        <v>532</v>
      </c>
    </row>
    <row r="49" spans="1:13" s="57" customFormat="1" ht="135">
      <c r="A49" s="32" t="s">
        <v>160</v>
      </c>
      <c r="B49" s="21">
        <v>43</v>
      </c>
      <c r="C49" s="50">
        <v>12715889000172</v>
      </c>
      <c r="D49" s="23" t="s">
        <v>533</v>
      </c>
      <c r="E49" s="51" t="s">
        <v>534</v>
      </c>
      <c r="F49" s="58" t="s">
        <v>535</v>
      </c>
      <c r="G49" s="26">
        <v>45096</v>
      </c>
      <c r="H49" s="27" t="s">
        <v>536</v>
      </c>
      <c r="I49" s="28">
        <v>4589.45</v>
      </c>
      <c r="J49" s="26">
        <v>45100</v>
      </c>
      <c r="K49" s="23" t="s">
        <v>27</v>
      </c>
      <c r="L49" s="28">
        <f>4359.98+229.47</f>
        <v>4589.45</v>
      </c>
      <c r="M49" s="27" t="s">
        <v>537</v>
      </c>
    </row>
    <row r="50" spans="1:13" s="57" customFormat="1" ht="135">
      <c r="A50" s="32" t="s">
        <v>160</v>
      </c>
      <c r="B50" s="21">
        <v>44</v>
      </c>
      <c r="C50" s="50">
        <v>2341467000120</v>
      </c>
      <c r="D50" s="23" t="s">
        <v>496</v>
      </c>
      <c r="E50" s="51" t="s">
        <v>538</v>
      </c>
      <c r="F50" s="59" t="s">
        <v>539</v>
      </c>
      <c r="G50" s="26">
        <v>45096</v>
      </c>
      <c r="H50" s="27" t="s">
        <v>540</v>
      </c>
      <c r="I50" s="31">
        <v>41931.89</v>
      </c>
      <c r="J50" s="26">
        <v>45100</v>
      </c>
      <c r="K50" s="23" t="s">
        <v>27</v>
      </c>
      <c r="L50" s="31">
        <v>41931.89</v>
      </c>
      <c r="M50" s="27" t="s">
        <v>541</v>
      </c>
    </row>
    <row r="51" spans="1:13" s="57" customFormat="1" ht="135">
      <c r="A51" s="32" t="s">
        <v>160</v>
      </c>
      <c r="B51" s="21">
        <v>45</v>
      </c>
      <c r="C51" s="50">
        <v>492578000102</v>
      </c>
      <c r="D51" s="23" t="s">
        <v>371</v>
      </c>
      <c r="E51" s="51" t="s">
        <v>542</v>
      </c>
      <c r="F51" s="58" t="s">
        <v>543</v>
      </c>
      <c r="G51" s="26">
        <v>45096</v>
      </c>
      <c r="H51" s="27" t="s">
        <v>544</v>
      </c>
      <c r="I51" s="28">
        <v>2703.33</v>
      </c>
      <c r="J51" s="26">
        <v>45100</v>
      </c>
      <c r="K51" s="23" t="s">
        <v>27</v>
      </c>
      <c r="L51" s="28">
        <f>2584.38+118.95</f>
        <v>2703.33</v>
      </c>
      <c r="M51" s="27" t="s">
        <v>545</v>
      </c>
    </row>
    <row r="52" spans="1:13" s="57" customFormat="1" ht="150">
      <c r="A52" s="32" t="s">
        <v>160</v>
      </c>
      <c r="B52" s="21">
        <v>46</v>
      </c>
      <c r="C52" s="50">
        <v>33179565000137</v>
      </c>
      <c r="D52" s="23" t="s">
        <v>347</v>
      </c>
      <c r="E52" s="63" t="s">
        <v>546</v>
      </c>
      <c r="F52" s="64" t="s">
        <v>547</v>
      </c>
      <c r="G52" s="26">
        <v>45096</v>
      </c>
      <c r="H52" s="27" t="s">
        <v>548</v>
      </c>
      <c r="I52" s="28">
        <v>74167.83</v>
      </c>
      <c r="J52" s="26">
        <v>45106</v>
      </c>
      <c r="K52" s="23" t="s">
        <v>549</v>
      </c>
      <c r="L52" s="28">
        <v>74167.83</v>
      </c>
      <c r="M52" s="27" t="s">
        <v>355</v>
      </c>
    </row>
    <row r="53" spans="1:13" s="57" customFormat="1" ht="135">
      <c r="A53" s="32" t="s">
        <v>160</v>
      </c>
      <c r="B53" s="21">
        <v>47</v>
      </c>
      <c r="C53" s="50">
        <v>3264927000127</v>
      </c>
      <c r="D53" s="23" t="s">
        <v>550</v>
      </c>
      <c r="E53" s="51" t="s">
        <v>551</v>
      </c>
      <c r="F53" s="59" t="s">
        <v>552</v>
      </c>
      <c r="G53" s="26">
        <v>45097</v>
      </c>
      <c r="H53" s="27" t="s">
        <v>553</v>
      </c>
      <c r="I53" s="28">
        <v>3683.33</v>
      </c>
      <c r="J53" s="26">
        <v>45100</v>
      </c>
      <c r="K53" s="23" t="s">
        <v>27</v>
      </c>
      <c r="L53" s="28">
        <v>3683.33</v>
      </c>
      <c r="M53" s="27" t="s">
        <v>554</v>
      </c>
    </row>
    <row r="54" spans="1:13" s="57" customFormat="1" ht="120">
      <c r="A54" s="32" t="s">
        <v>160</v>
      </c>
      <c r="B54" s="21">
        <v>48</v>
      </c>
      <c r="C54" s="22">
        <v>25091585000123</v>
      </c>
      <c r="D54" s="23" t="s">
        <v>244</v>
      </c>
      <c r="E54" s="33" t="s">
        <v>555</v>
      </c>
      <c r="F54" s="25" t="s">
        <v>556</v>
      </c>
      <c r="G54" s="26">
        <v>45097</v>
      </c>
      <c r="H54" s="27" t="s">
        <v>557</v>
      </c>
      <c r="I54" s="28">
        <v>1555</v>
      </c>
      <c r="J54" s="26">
        <v>45100</v>
      </c>
      <c r="K54" s="23" t="s">
        <v>27</v>
      </c>
      <c r="L54" s="28">
        <v>1555</v>
      </c>
      <c r="M54" s="27" t="s">
        <v>248</v>
      </c>
    </row>
    <row r="55" spans="1:13" s="57" customFormat="1" ht="120">
      <c r="A55" s="32" t="s">
        <v>160</v>
      </c>
      <c r="B55" s="21">
        <v>49</v>
      </c>
      <c r="C55" s="50">
        <v>8329433000105</v>
      </c>
      <c r="D55" s="23" t="s">
        <v>558</v>
      </c>
      <c r="E55" s="51" t="s">
        <v>559</v>
      </c>
      <c r="F55" s="58" t="s">
        <v>560</v>
      </c>
      <c r="G55" s="26">
        <v>45097</v>
      </c>
      <c r="H55" s="27" t="s">
        <v>561</v>
      </c>
      <c r="I55" s="28">
        <v>3850</v>
      </c>
      <c r="J55" s="26">
        <v>45100</v>
      </c>
      <c r="K55" s="23" t="s">
        <v>27</v>
      </c>
      <c r="L55" s="28">
        <v>3850</v>
      </c>
      <c r="M55" s="27" t="s">
        <v>562</v>
      </c>
    </row>
    <row r="56" spans="1:13" s="57" customFormat="1" ht="105">
      <c r="A56" s="32" t="s">
        <v>160</v>
      </c>
      <c r="B56" s="21">
        <v>50</v>
      </c>
      <c r="C56" s="50">
        <v>12891300000197</v>
      </c>
      <c r="D56" s="23" t="s">
        <v>563</v>
      </c>
      <c r="E56" s="51" t="s">
        <v>564</v>
      </c>
      <c r="F56" s="59" t="s">
        <v>565</v>
      </c>
      <c r="G56" s="26">
        <v>45099</v>
      </c>
      <c r="H56" s="27" t="s">
        <v>566</v>
      </c>
      <c r="I56" s="28">
        <v>217635.23</v>
      </c>
      <c r="J56" s="26">
        <v>45100</v>
      </c>
      <c r="K56" s="23" t="s">
        <v>27</v>
      </c>
      <c r="L56" s="28">
        <f>183832.78+10881.76+2176.35</f>
        <v>196890.89</v>
      </c>
      <c r="M56" s="27" t="s">
        <v>567</v>
      </c>
    </row>
    <row r="57" spans="1:13" s="57" customFormat="1" ht="135">
      <c r="A57" s="32" t="s">
        <v>160</v>
      </c>
      <c r="B57" s="21">
        <v>51</v>
      </c>
      <c r="C57" s="50">
        <v>12891300000197</v>
      </c>
      <c r="D57" s="23" t="s">
        <v>563</v>
      </c>
      <c r="E57" s="51" t="s">
        <v>568</v>
      </c>
      <c r="F57" s="59" t="s">
        <v>569</v>
      </c>
      <c r="G57" s="26">
        <v>45099</v>
      </c>
      <c r="H57" s="27" t="s">
        <v>570</v>
      </c>
      <c r="I57" s="28">
        <v>93265.45</v>
      </c>
      <c r="J57" s="26">
        <v>45100</v>
      </c>
      <c r="K57" s="23" t="s">
        <v>27</v>
      </c>
      <c r="L57" s="28">
        <f>77410.33+4663.27+932.65</f>
        <v>83006.25</v>
      </c>
      <c r="M57" s="27" t="s">
        <v>567</v>
      </c>
    </row>
    <row r="58" spans="1:13" s="57" customFormat="1" ht="165">
      <c r="A58" s="32" t="s">
        <v>160</v>
      </c>
      <c r="B58" s="21">
        <v>52</v>
      </c>
      <c r="C58" s="50">
        <v>2037069000115</v>
      </c>
      <c r="D58" s="23" t="s">
        <v>571</v>
      </c>
      <c r="E58" s="51" t="s">
        <v>572</v>
      </c>
      <c r="F58" s="58" t="s">
        <v>573</v>
      </c>
      <c r="G58" s="26">
        <v>45099</v>
      </c>
      <c r="H58" s="27" t="s">
        <v>574</v>
      </c>
      <c r="I58" s="31">
        <v>59583.32</v>
      </c>
      <c r="J58" s="26">
        <v>45100</v>
      </c>
      <c r="K58" s="23" t="s">
        <v>27</v>
      </c>
      <c r="L58" s="28">
        <f>49156.23+2979.17+893.75</f>
        <v>53029.15</v>
      </c>
      <c r="M58" s="27" t="s">
        <v>575</v>
      </c>
    </row>
    <row r="59" spans="1:13" s="57" customFormat="1" ht="120">
      <c r="A59" s="32" t="s">
        <v>160</v>
      </c>
      <c r="B59" s="21">
        <v>53</v>
      </c>
      <c r="C59" s="50">
        <v>12891300000197</v>
      </c>
      <c r="D59" s="23" t="s">
        <v>563</v>
      </c>
      <c r="E59" s="51" t="s">
        <v>576</v>
      </c>
      <c r="F59" s="59" t="s">
        <v>577</v>
      </c>
      <c r="G59" s="26">
        <v>45099</v>
      </c>
      <c r="H59" s="27" t="s">
        <v>578</v>
      </c>
      <c r="I59" s="31">
        <v>3100</v>
      </c>
      <c r="J59" s="26">
        <v>45100</v>
      </c>
      <c r="K59" s="23" t="s">
        <v>27</v>
      </c>
      <c r="L59" s="28">
        <f>2914+155+31</f>
        <v>3100</v>
      </c>
      <c r="M59" s="27" t="s">
        <v>579</v>
      </c>
    </row>
    <row r="60" spans="1:13" s="57" customFormat="1" ht="120">
      <c r="A60" s="32" t="s">
        <v>160</v>
      </c>
      <c r="B60" s="21">
        <v>54</v>
      </c>
      <c r="C60" s="50">
        <v>4320180000140</v>
      </c>
      <c r="D60" s="23" t="s">
        <v>376</v>
      </c>
      <c r="E60" s="51" t="s">
        <v>580</v>
      </c>
      <c r="F60" s="58" t="s">
        <v>581</v>
      </c>
      <c r="G60" s="26">
        <v>45099</v>
      </c>
      <c r="H60" s="27" t="s">
        <v>582</v>
      </c>
      <c r="I60" s="28">
        <v>127</v>
      </c>
      <c r="J60" s="26">
        <v>45100</v>
      </c>
      <c r="K60" s="23" t="s">
        <v>27</v>
      </c>
      <c r="L60" s="28">
        <v>127</v>
      </c>
      <c r="M60" s="27" t="s">
        <v>583</v>
      </c>
    </row>
    <row r="61" spans="1:13" s="57" customFormat="1" ht="150">
      <c r="A61" s="32" t="s">
        <v>160</v>
      </c>
      <c r="B61" s="21">
        <v>55</v>
      </c>
      <c r="C61" s="50">
        <v>61074175000138</v>
      </c>
      <c r="D61" s="23" t="s">
        <v>584</v>
      </c>
      <c r="E61" s="51" t="s">
        <v>585</v>
      </c>
      <c r="F61" s="59" t="s">
        <v>586</v>
      </c>
      <c r="G61" s="26">
        <v>45099</v>
      </c>
      <c r="H61" s="27" t="s">
        <v>587</v>
      </c>
      <c r="I61" s="28">
        <v>101500</v>
      </c>
      <c r="J61" s="26">
        <v>45100</v>
      </c>
      <c r="K61" s="23" t="s">
        <v>27</v>
      </c>
      <c r="L61" s="28">
        <v>101500</v>
      </c>
      <c r="M61" s="27" t="s">
        <v>588</v>
      </c>
    </row>
    <row r="62" spans="1:13" s="57" customFormat="1" ht="165">
      <c r="A62" s="32" t="s">
        <v>160</v>
      </c>
      <c r="B62" s="21">
        <v>56</v>
      </c>
      <c r="C62" s="50">
        <v>29118694000148</v>
      </c>
      <c r="D62" s="23" t="s">
        <v>589</v>
      </c>
      <c r="E62" s="51" t="s">
        <v>590</v>
      </c>
      <c r="F62" s="59" t="s">
        <v>591</v>
      </c>
      <c r="G62" s="26">
        <v>45099</v>
      </c>
      <c r="H62" s="27" t="s">
        <v>592</v>
      </c>
      <c r="I62" s="28">
        <v>55000</v>
      </c>
      <c r="J62" s="26">
        <v>45100</v>
      </c>
      <c r="K62" s="23" t="s">
        <v>27</v>
      </c>
      <c r="L62" s="28">
        <f>54142+858</f>
        <v>55000</v>
      </c>
      <c r="M62" s="27" t="s">
        <v>593</v>
      </c>
    </row>
    <row r="63" spans="1:13" s="57" customFormat="1" ht="105">
      <c r="A63" s="32" t="s">
        <v>160</v>
      </c>
      <c r="B63" s="21">
        <v>57</v>
      </c>
      <c r="C63" s="50">
        <v>4301769000109</v>
      </c>
      <c r="D63" s="23" t="s">
        <v>429</v>
      </c>
      <c r="E63" s="51" t="s">
        <v>594</v>
      </c>
      <c r="F63" s="59" t="s">
        <v>595</v>
      </c>
      <c r="G63" s="26">
        <v>45104</v>
      </c>
      <c r="H63" s="27" t="s">
        <v>596</v>
      </c>
      <c r="I63" s="28">
        <v>7205.13</v>
      </c>
      <c r="J63" s="26">
        <v>45105</v>
      </c>
      <c r="K63" s="23" t="s">
        <v>27</v>
      </c>
      <c r="L63" s="28">
        <v>7205.13</v>
      </c>
      <c r="M63" s="27" t="s">
        <v>597</v>
      </c>
    </row>
    <row r="64" spans="1:13" s="57" customFormat="1" ht="120">
      <c r="A64" s="32" t="s">
        <v>160</v>
      </c>
      <c r="B64" s="21">
        <v>58</v>
      </c>
      <c r="C64" s="50">
        <v>11379887000197</v>
      </c>
      <c r="D64" s="23" t="s">
        <v>361</v>
      </c>
      <c r="E64" s="51" t="s">
        <v>598</v>
      </c>
      <c r="F64" s="58" t="s">
        <v>599</v>
      </c>
      <c r="G64" s="26">
        <v>45104</v>
      </c>
      <c r="H64" s="27" t="s">
        <v>600</v>
      </c>
      <c r="I64" s="31">
        <v>1854.95</v>
      </c>
      <c r="J64" s="26">
        <v>45105</v>
      </c>
      <c r="K64" s="23" t="s">
        <v>27</v>
      </c>
      <c r="L64" s="31">
        <v>1854.95</v>
      </c>
      <c r="M64" s="27" t="s">
        <v>601</v>
      </c>
    </row>
    <row r="65" spans="1:13" s="57" customFormat="1" ht="135">
      <c r="A65" s="32" t="s">
        <v>160</v>
      </c>
      <c r="B65" s="21">
        <v>59</v>
      </c>
      <c r="C65" s="50">
        <v>7273545000110</v>
      </c>
      <c r="D65" s="23" t="s">
        <v>602</v>
      </c>
      <c r="E65" s="51" t="s">
        <v>603</v>
      </c>
      <c r="F65" s="58" t="s">
        <v>604</v>
      </c>
      <c r="G65" s="26">
        <v>45105</v>
      </c>
      <c r="H65" s="27" t="s">
        <v>605</v>
      </c>
      <c r="I65" s="28">
        <v>10350</v>
      </c>
      <c r="J65" s="26">
        <v>45105</v>
      </c>
      <c r="K65" s="23" t="s">
        <v>27</v>
      </c>
      <c r="L65" s="28">
        <f>9832.5+517.5</f>
        <v>10350</v>
      </c>
      <c r="M65" s="27" t="s">
        <v>606</v>
      </c>
    </row>
    <row r="66" spans="1:13" s="57" customFormat="1" ht="105">
      <c r="A66" s="32" t="s">
        <v>160</v>
      </c>
      <c r="B66" s="21">
        <v>60</v>
      </c>
      <c r="C66" s="50">
        <v>2341467000120</v>
      </c>
      <c r="D66" s="23" t="s">
        <v>496</v>
      </c>
      <c r="E66" s="51" t="s">
        <v>607</v>
      </c>
      <c r="F66" s="59" t="s">
        <v>608</v>
      </c>
      <c r="G66" s="26">
        <v>45105</v>
      </c>
      <c r="H66" s="27" t="s">
        <v>609</v>
      </c>
      <c r="I66" s="28">
        <v>86570.95</v>
      </c>
      <c r="J66" s="26">
        <v>45105</v>
      </c>
      <c r="K66" s="23" t="s">
        <v>27</v>
      </c>
      <c r="L66" s="28">
        <v>86570.95</v>
      </c>
      <c r="M66" s="27" t="s">
        <v>610</v>
      </c>
    </row>
    <row r="67" spans="1:13" s="57" customFormat="1" ht="135">
      <c r="A67" s="32" t="s">
        <v>160</v>
      </c>
      <c r="B67" s="21">
        <v>61</v>
      </c>
      <c r="C67" s="50">
        <v>5885398000104</v>
      </c>
      <c r="D67" s="23" t="s">
        <v>611</v>
      </c>
      <c r="E67" s="51" t="s">
        <v>612</v>
      </c>
      <c r="F67" s="58" t="s">
        <v>613</v>
      </c>
      <c r="G67" s="26">
        <v>45106</v>
      </c>
      <c r="H67" s="27" t="s">
        <v>614</v>
      </c>
      <c r="I67" s="28">
        <v>2275.63</v>
      </c>
      <c r="J67" s="26">
        <v>45106</v>
      </c>
      <c r="K67" s="23" t="s">
        <v>27</v>
      </c>
      <c r="L67" s="28">
        <f>2161.85+113.78</f>
        <v>2275.63</v>
      </c>
      <c r="M67" s="27" t="s">
        <v>615</v>
      </c>
    </row>
    <row r="68" spans="1:13" s="57" customFormat="1" ht="105">
      <c r="A68" s="32" t="s">
        <v>160</v>
      </c>
      <c r="B68" s="21">
        <v>62</v>
      </c>
      <c r="C68" s="50">
        <v>33179565000137</v>
      </c>
      <c r="D68" s="23" t="s">
        <v>347</v>
      </c>
      <c r="E68" s="51" t="s">
        <v>616</v>
      </c>
      <c r="F68" s="59" t="s">
        <v>617</v>
      </c>
      <c r="G68" s="26">
        <v>45106</v>
      </c>
      <c r="H68" s="27" t="s">
        <v>618</v>
      </c>
      <c r="I68" s="31">
        <v>32169.49</v>
      </c>
      <c r="J68" s="26">
        <v>45106</v>
      </c>
      <c r="K68" s="23" t="s">
        <v>27</v>
      </c>
      <c r="L68" s="31">
        <v>32169.49</v>
      </c>
      <c r="M68" s="27" t="s">
        <v>351</v>
      </c>
    </row>
    <row r="69" spans="1:13" s="57" customFormat="1" ht="105">
      <c r="A69" s="32" t="s">
        <v>160</v>
      </c>
      <c r="B69" s="21">
        <v>63</v>
      </c>
      <c r="C69" s="50">
        <v>33179565000137</v>
      </c>
      <c r="D69" s="23" t="s">
        <v>347</v>
      </c>
      <c r="E69" s="51" t="s">
        <v>619</v>
      </c>
      <c r="F69" s="59" t="s">
        <v>620</v>
      </c>
      <c r="G69" s="26">
        <v>45106</v>
      </c>
      <c r="H69" s="27" t="s">
        <v>621</v>
      </c>
      <c r="I69" s="31">
        <v>248.92</v>
      </c>
      <c r="J69" s="26">
        <v>45106</v>
      </c>
      <c r="K69" s="23" t="s">
        <v>27</v>
      </c>
      <c r="L69" s="31">
        <v>248.92</v>
      </c>
      <c r="M69" s="27" t="s">
        <v>351</v>
      </c>
    </row>
    <row r="70" spans="1:13" s="57" customFormat="1" ht="105">
      <c r="A70" s="32" t="s">
        <v>160</v>
      </c>
      <c r="B70" s="21">
        <v>64</v>
      </c>
      <c r="C70" s="50">
        <v>4320180000140</v>
      </c>
      <c r="D70" s="23" t="s">
        <v>376</v>
      </c>
      <c r="E70" s="51" t="s">
        <v>622</v>
      </c>
      <c r="F70" s="58" t="s">
        <v>623</v>
      </c>
      <c r="G70" s="26">
        <v>45106</v>
      </c>
      <c r="H70" s="27" t="s">
        <v>624</v>
      </c>
      <c r="I70" s="28">
        <v>129.84</v>
      </c>
      <c r="J70" s="26">
        <v>45106</v>
      </c>
      <c r="K70" s="23" t="s">
        <v>27</v>
      </c>
      <c r="L70" s="28">
        <v>129.84</v>
      </c>
      <c r="M70" s="27" t="s">
        <v>625</v>
      </c>
    </row>
    <row r="71" spans="1:13" s="57" customFormat="1" ht="135">
      <c r="A71" s="32" t="s">
        <v>160</v>
      </c>
      <c r="B71" s="21">
        <v>65</v>
      </c>
      <c r="C71" s="50">
        <v>60501293000112</v>
      </c>
      <c r="D71" s="23" t="s">
        <v>626</v>
      </c>
      <c r="E71" s="51" t="s">
        <v>627</v>
      </c>
      <c r="F71" s="59" t="s">
        <v>628</v>
      </c>
      <c r="G71" s="26">
        <v>45106</v>
      </c>
      <c r="H71" s="27" t="s">
        <v>629</v>
      </c>
      <c r="I71" s="28">
        <v>3158.12</v>
      </c>
      <c r="J71" s="26">
        <v>45106</v>
      </c>
      <c r="K71" s="23" t="s">
        <v>27</v>
      </c>
      <c r="L71" s="28">
        <v>3158.12</v>
      </c>
      <c r="M71" s="27" t="s">
        <v>630</v>
      </c>
    </row>
    <row r="72" spans="1:13" s="57" customFormat="1" ht="135">
      <c r="A72" s="32" t="s">
        <v>160</v>
      </c>
      <c r="B72" s="21">
        <v>66</v>
      </c>
      <c r="C72" s="50">
        <v>60501293000112</v>
      </c>
      <c r="D72" s="23" t="s">
        <v>626</v>
      </c>
      <c r="E72" s="51" t="s">
        <v>631</v>
      </c>
      <c r="F72" s="59" t="s">
        <v>632</v>
      </c>
      <c r="G72" s="26">
        <v>45106</v>
      </c>
      <c r="H72" s="27" t="s">
        <v>633</v>
      </c>
      <c r="I72" s="28">
        <v>3158.12</v>
      </c>
      <c r="J72" s="26">
        <v>45106</v>
      </c>
      <c r="K72" s="23" t="s">
        <v>27</v>
      </c>
      <c r="L72" s="28">
        <v>3158.12</v>
      </c>
      <c r="M72" s="27" t="s">
        <v>630</v>
      </c>
    </row>
    <row r="73" spans="1:13" s="57" customFormat="1" ht="120">
      <c r="A73" s="32" t="s">
        <v>160</v>
      </c>
      <c r="B73" s="21">
        <v>67</v>
      </c>
      <c r="C73" s="50">
        <v>5610079000196</v>
      </c>
      <c r="D73" s="23" t="s">
        <v>634</v>
      </c>
      <c r="E73" s="51" t="s">
        <v>635</v>
      </c>
      <c r="F73" s="59" t="s">
        <v>636</v>
      </c>
      <c r="G73" s="26">
        <v>45106</v>
      </c>
      <c r="H73" s="27" t="s">
        <v>637</v>
      </c>
      <c r="I73" s="28">
        <v>188.09</v>
      </c>
      <c r="J73" s="26">
        <v>45106</v>
      </c>
      <c r="K73" s="23" t="s">
        <v>27</v>
      </c>
      <c r="L73" s="28">
        <v>188.09</v>
      </c>
      <c r="M73" s="27" t="s">
        <v>638</v>
      </c>
    </row>
    <row r="74" spans="1:13" s="57" customFormat="1" ht="135">
      <c r="A74" s="32" t="s">
        <v>160</v>
      </c>
      <c r="B74" s="21">
        <v>68</v>
      </c>
      <c r="C74" s="50">
        <v>60501293000112</v>
      </c>
      <c r="D74" s="23" t="s">
        <v>626</v>
      </c>
      <c r="E74" s="51" t="s">
        <v>639</v>
      </c>
      <c r="F74" s="59" t="s">
        <v>640</v>
      </c>
      <c r="G74" s="26">
        <v>45106</v>
      </c>
      <c r="H74" s="27" t="s">
        <v>641</v>
      </c>
      <c r="I74" s="28">
        <v>3158.12</v>
      </c>
      <c r="J74" s="26">
        <v>45106</v>
      </c>
      <c r="K74" s="23" t="s">
        <v>27</v>
      </c>
      <c r="L74" s="28">
        <v>3158.12</v>
      </c>
      <c r="M74" s="27" t="s">
        <v>630</v>
      </c>
    </row>
    <row r="75" spans="1:13" s="57" customFormat="1" ht="135">
      <c r="A75" s="32" t="s">
        <v>160</v>
      </c>
      <c r="B75" s="21">
        <v>69</v>
      </c>
      <c r="C75" s="50">
        <v>60501293000112</v>
      </c>
      <c r="D75" s="23" t="s">
        <v>626</v>
      </c>
      <c r="E75" s="51" t="s">
        <v>642</v>
      </c>
      <c r="F75" s="59" t="s">
        <v>643</v>
      </c>
      <c r="G75" s="26">
        <v>45106</v>
      </c>
      <c r="H75" s="27" t="s">
        <v>644</v>
      </c>
      <c r="I75" s="28">
        <v>3158.12</v>
      </c>
      <c r="J75" s="26">
        <v>45106</v>
      </c>
      <c r="K75" s="23" t="s">
        <v>27</v>
      </c>
      <c r="L75" s="28">
        <v>3158.12</v>
      </c>
      <c r="M75" s="27" t="s">
        <v>630</v>
      </c>
    </row>
    <row r="76" spans="1:13" s="57" customFormat="1" ht="135">
      <c r="A76" s="32" t="s">
        <v>160</v>
      </c>
      <c r="B76" s="21">
        <v>70</v>
      </c>
      <c r="C76" s="50">
        <v>60501293000112</v>
      </c>
      <c r="D76" s="23" t="s">
        <v>626</v>
      </c>
      <c r="E76" s="51" t="s">
        <v>645</v>
      </c>
      <c r="F76" s="59" t="s">
        <v>646</v>
      </c>
      <c r="G76" s="26">
        <v>45106</v>
      </c>
      <c r="H76" s="27" t="s">
        <v>647</v>
      </c>
      <c r="I76" s="28">
        <v>2873.69</v>
      </c>
      <c r="J76" s="26">
        <v>45106</v>
      </c>
      <c r="K76" s="23" t="s">
        <v>27</v>
      </c>
      <c r="L76" s="28">
        <v>2873.69</v>
      </c>
      <c r="M76" s="27" t="s">
        <v>630</v>
      </c>
    </row>
    <row r="77" spans="1:13" s="57" customFormat="1" ht="135">
      <c r="A77" s="32" t="s">
        <v>160</v>
      </c>
      <c r="B77" s="21">
        <v>71</v>
      </c>
      <c r="C77" s="50">
        <v>60501293000112</v>
      </c>
      <c r="D77" s="23" t="s">
        <v>626</v>
      </c>
      <c r="E77" s="51" t="s">
        <v>648</v>
      </c>
      <c r="F77" s="59" t="s">
        <v>649</v>
      </c>
      <c r="G77" s="26">
        <v>45106</v>
      </c>
      <c r="H77" s="27" t="s">
        <v>650</v>
      </c>
      <c r="I77" s="28">
        <v>2873.69</v>
      </c>
      <c r="J77" s="26">
        <v>45106</v>
      </c>
      <c r="K77" s="23" t="s">
        <v>27</v>
      </c>
      <c r="L77" s="28">
        <v>2873.69</v>
      </c>
      <c r="M77" s="27" t="s">
        <v>630</v>
      </c>
    </row>
    <row r="78" spans="1:13" s="57" customFormat="1" ht="135">
      <c r="A78" s="32" t="s">
        <v>160</v>
      </c>
      <c r="B78" s="21">
        <v>72</v>
      </c>
      <c r="C78" s="50">
        <v>60501293000112</v>
      </c>
      <c r="D78" s="23" t="s">
        <v>626</v>
      </c>
      <c r="E78" s="51" t="s">
        <v>651</v>
      </c>
      <c r="F78" s="59" t="s">
        <v>652</v>
      </c>
      <c r="G78" s="26">
        <v>45106</v>
      </c>
      <c r="H78" s="27" t="s">
        <v>653</v>
      </c>
      <c r="I78" s="31">
        <v>2873.69</v>
      </c>
      <c r="J78" s="26">
        <v>45106</v>
      </c>
      <c r="K78" s="23" t="s">
        <v>27</v>
      </c>
      <c r="L78" s="31">
        <v>2873.69</v>
      </c>
      <c r="M78" s="27" t="s">
        <v>630</v>
      </c>
    </row>
    <row r="79" spans="1:13" s="57" customFormat="1" ht="135">
      <c r="A79" s="32" t="s">
        <v>160</v>
      </c>
      <c r="B79" s="21">
        <v>73</v>
      </c>
      <c r="C79" s="50">
        <v>60501293000112</v>
      </c>
      <c r="D79" s="23" t="s">
        <v>626</v>
      </c>
      <c r="E79" s="51" t="s">
        <v>654</v>
      </c>
      <c r="F79" s="59" t="s">
        <v>655</v>
      </c>
      <c r="G79" s="26">
        <v>45106</v>
      </c>
      <c r="H79" s="27" t="s">
        <v>656</v>
      </c>
      <c r="I79" s="28">
        <v>2873.69</v>
      </c>
      <c r="J79" s="26">
        <v>45106</v>
      </c>
      <c r="K79" s="23" t="s">
        <v>27</v>
      </c>
      <c r="L79" s="28">
        <v>2873.69</v>
      </c>
      <c r="M79" s="27" t="s">
        <v>630</v>
      </c>
    </row>
    <row r="80" spans="1:13" s="57" customFormat="1" ht="135">
      <c r="A80" s="32" t="s">
        <v>160</v>
      </c>
      <c r="B80" s="21">
        <v>74</v>
      </c>
      <c r="C80" s="50">
        <v>60501293000112</v>
      </c>
      <c r="D80" s="23" t="s">
        <v>626</v>
      </c>
      <c r="E80" s="51" t="s">
        <v>657</v>
      </c>
      <c r="F80" s="59" t="s">
        <v>658</v>
      </c>
      <c r="G80" s="26">
        <v>45106</v>
      </c>
      <c r="H80" s="27" t="s">
        <v>659</v>
      </c>
      <c r="I80" s="31">
        <v>2873.69</v>
      </c>
      <c r="J80" s="26">
        <v>45106</v>
      </c>
      <c r="K80" s="23" t="s">
        <v>27</v>
      </c>
      <c r="L80" s="31">
        <v>2873.69</v>
      </c>
      <c r="M80" s="27" t="s">
        <v>630</v>
      </c>
    </row>
    <row r="81" spans="1:14" s="57" customFormat="1" ht="135">
      <c r="A81" s="32" t="s">
        <v>160</v>
      </c>
      <c r="B81" s="21">
        <v>75</v>
      </c>
      <c r="C81" s="50">
        <v>60501293000112</v>
      </c>
      <c r="D81" s="23" t="s">
        <v>626</v>
      </c>
      <c r="E81" s="51" t="s">
        <v>660</v>
      </c>
      <c r="F81" s="34" t="s">
        <v>661</v>
      </c>
      <c r="G81" s="26">
        <v>45106</v>
      </c>
      <c r="H81" s="27" t="s">
        <v>662</v>
      </c>
      <c r="I81" s="31">
        <v>3158.12</v>
      </c>
      <c r="J81" s="26">
        <v>45106</v>
      </c>
      <c r="K81" s="23" t="s">
        <v>27</v>
      </c>
      <c r="L81" s="31">
        <v>3158.12</v>
      </c>
      <c r="M81" s="27" t="s">
        <v>630</v>
      </c>
    </row>
    <row r="82" spans="1:14" s="57" customFormat="1" ht="135">
      <c r="A82" s="32" t="s">
        <v>160</v>
      </c>
      <c r="B82" s="21">
        <v>76</v>
      </c>
      <c r="C82" s="50">
        <v>60501293000112</v>
      </c>
      <c r="D82" s="23" t="s">
        <v>626</v>
      </c>
      <c r="E82" s="51" t="s">
        <v>663</v>
      </c>
      <c r="F82" s="59" t="s">
        <v>664</v>
      </c>
      <c r="G82" s="26">
        <v>45106</v>
      </c>
      <c r="H82" s="27" t="s">
        <v>665</v>
      </c>
      <c r="I82" s="28">
        <v>2873.69</v>
      </c>
      <c r="J82" s="26">
        <v>45106</v>
      </c>
      <c r="K82" s="23" t="s">
        <v>27</v>
      </c>
      <c r="L82" s="28">
        <v>2873.69</v>
      </c>
      <c r="M82" s="27" t="s">
        <v>630</v>
      </c>
    </row>
    <row r="83" spans="1:14" s="57" customFormat="1" ht="135">
      <c r="A83" s="32" t="s">
        <v>160</v>
      </c>
      <c r="B83" s="21">
        <v>77</v>
      </c>
      <c r="C83" s="50">
        <v>60501293000112</v>
      </c>
      <c r="D83" s="23" t="s">
        <v>626</v>
      </c>
      <c r="E83" s="51" t="s">
        <v>666</v>
      </c>
      <c r="F83" s="59" t="s">
        <v>667</v>
      </c>
      <c r="G83" s="26">
        <v>45106</v>
      </c>
      <c r="H83" s="27" t="s">
        <v>668</v>
      </c>
      <c r="I83" s="28">
        <v>3158.12</v>
      </c>
      <c r="J83" s="26">
        <v>45106</v>
      </c>
      <c r="K83" s="23" t="s">
        <v>27</v>
      </c>
      <c r="L83" s="28">
        <v>3158.12</v>
      </c>
      <c r="M83" s="27" t="s">
        <v>630</v>
      </c>
    </row>
    <row r="84" spans="1:14" s="57" customFormat="1" ht="150">
      <c r="A84" s="32" t="s">
        <v>160</v>
      </c>
      <c r="B84" s="21">
        <v>78</v>
      </c>
      <c r="C84" s="50">
        <v>3264927000127</v>
      </c>
      <c r="D84" s="23" t="s">
        <v>550</v>
      </c>
      <c r="E84" s="51" t="s">
        <v>669</v>
      </c>
      <c r="F84" s="59" t="s">
        <v>670</v>
      </c>
      <c r="G84" s="26">
        <v>45106</v>
      </c>
      <c r="H84" s="27" t="s">
        <v>671</v>
      </c>
      <c r="I84" s="28">
        <v>2439.7800000000002</v>
      </c>
      <c r="J84" s="29" t="s">
        <v>672</v>
      </c>
      <c r="K84" s="23" t="s">
        <v>27</v>
      </c>
      <c r="L84" s="29" t="s">
        <v>672</v>
      </c>
      <c r="M84" s="27" t="s">
        <v>673</v>
      </c>
    </row>
    <row r="85" spans="1:14">
      <c r="A85" s="35" t="s">
        <v>295</v>
      </c>
      <c r="B85" s="35"/>
      <c r="C85" s="35"/>
      <c r="D85" s="4"/>
      <c r="J85" s="65"/>
      <c r="K85" s="66"/>
      <c r="L85" s="65"/>
      <c r="N85" s="67"/>
    </row>
    <row r="86" spans="1:14">
      <c r="A86" s="39" t="str">
        <f>[1]Bens!A84</f>
        <v>Data da última atualização: 19/07/2023</v>
      </c>
      <c r="B86" s="40"/>
      <c r="C86" s="4"/>
      <c r="D86" s="2"/>
      <c r="N86" s="67"/>
    </row>
    <row r="87" spans="1:14">
      <c r="A87" s="68" t="s">
        <v>297</v>
      </c>
      <c r="B87" s="68"/>
      <c r="C87" s="68"/>
      <c r="D87" s="68"/>
      <c r="N87" s="67"/>
    </row>
    <row r="88" spans="1:14">
      <c r="A88" s="68" t="s">
        <v>298</v>
      </c>
      <c r="B88" s="68"/>
      <c r="C88" s="68"/>
      <c r="D88" s="68"/>
      <c r="N88" s="67"/>
    </row>
    <row r="89" spans="1:14">
      <c r="A89" s="42" t="s">
        <v>299</v>
      </c>
      <c r="B89" s="42"/>
      <c r="C89" s="42"/>
      <c r="D89" s="2"/>
      <c r="N89" s="67"/>
    </row>
    <row r="90" spans="1:14">
      <c r="N90" s="67"/>
    </row>
    <row r="91" spans="1:14">
      <c r="N91" s="67"/>
    </row>
    <row r="92" spans="1:14" s="67" customFormat="1">
      <c r="A92"/>
      <c r="B92"/>
      <c r="C92"/>
      <c r="D92"/>
      <c r="E92" s="45"/>
      <c r="F92" s="3"/>
      <c r="G92"/>
      <c r="H92"/>
      <c r="I92"/>
      <c r="J92"/>
      <c r="K92"/>
      <c r="L92"/>
      <c r="M92"/>
    </row>
    <row r="93" spans="1:14">
      <c r="N93" s="67"/>
    </row>
    <row r="94" spans="1:14">
      <c r="N94" s="67"/>
    </row>
    <row r="95" spans="1:14">
      <c r="N95" s="67"/>
    </row>
    <row r="96" spans="1:14">
      <c r="N96" s="67"/>
    </row>
    <row r="97" spans="1:14">
      <c r="N97" s="67"/>
    </row>
    <row r="98" spans="1:14">
      <c r="N98" s="67"/>
    </row>
    <row r="99" spans="1:14">
      <c r="N99" s="67"/>
    </row>
    <row r="100" spans="1:14">
      <c r="N100" s="67"/>
    </row>
    <row r="101" spans="1:14">
      <c r="N101" s="67"/>
    </row>
    <row r="102" spans="1:14">
      <c r="N102" s="67"/>
    </row>
    <row r="103" spans="1:14" s="67" customFormat="1">
      <c r="A103"/>
      <c r="B103"/>
      <c r="C103"/>
      <c r="D103"/>
      <c r="E103" s="45"/>
      <c r="F103" s="3"/>
      <c r="G103"/>
      <c r="H103"/>
      <c r="I103"/>
      <c r="J103"/>
      <c r="K103"/>
      <c r="L103"/>
      <c r="M103"/>
    </row>
    <row r="104" spans="1:14" s="67" customFormat="1">
      <c r="A104"/>
      <c r="B104"/>
      <c r="C104"/>
      <c r="D104"/>
      <c r="E104" s="45"/>
      <c r="F104" s="3"/>
      <c r="G104"/>
      <c r="H104"/>
      <c r="I104"/>
      <c r="J104"/>
      <c r="K104"/>
      <c r="L104"/>
      <c r="M104"/>
    </row>
    <row r="105" spans="1:14" s="67" customFormat="1">
      <c r="A105"/>
      <c r="B105"/>
      <c r="C105"/>
      <c r="D105"/>
      <c r="E105" s="45"/>
      <c r="F105" s="3"/>
      <c r="G105"/>
      <c r="H105"/>
      <c r="I105"/>
      <c r="J105"/>
      <c r="K105"/>
      <c r="L105"/>
      <c r="M105"/>
    </row>
    <row r="106" spans="1:14" s="67" customFormat="1">
      <c r="A106"/>
      <c r="B106"/>
      <c r="C106"/>
      <c r="D106"/>
      <c r="E106" s="45"/>
      <c r="F106" s="3"/>
      <c r="G106"/>
      <c r="H106"/>
      <c r="I106"/>
      <c r="J106"/>
      <c r="K106"/>
      <c r="L106"/>
      <c r="M106"/>
    </row>
    <row r="107" spans="1:14" s="67" customFormat="1">
      <c r="A107"/>
      <c r="B107"/>
      <c r="C107"/>
      <c r="D107"/>
      <c r="E107" s="45"/>
      <c r="F107" s="3"/>
      <c r="G107"/>
      <c r="H107"/>
      <c r="I107"/>
      <c r="J107"/>
      <c r="K107"/>
      <c r="L107"/>
      <c r="M107"/>
    </row>
    <row r="108" spans="1:14" s="67" customFormat="1">
      <c r="A108"/>
      <c r="B108"/>
      <c r="C108"/>
      <c r="D108"/>
      <c r="E108" s="45"/>
      <c r="F108" s="3"/>
      <c r="G108"/>
      <c r="H108"/>
      <c r="I108"/>
      <c r="J108"/>
      <c r="K108"/>
      <c r="L108"/>
      <c r="M108"/>
    </row>
    <row r="109" spans="1:14" s="67" customFormat="1">
      <c r="A109"/>
      <c r="B109"/>
      <c r="C109"/>
      <c r="D109"/>
      <c r="E109" s="45"/>
      <c r="F109" s="3"/>
      <c r="G109"/>
      <c r="H109"/>
      <c r="I109"/>
      <c r="J109"/>
      <c r="K109"/>
      <c r="L109"/>
      <c r="M109"/>
    </row>
    <row r="110" spans="1:14">
      <c r="N110" s="67"/>
    </row>
    <row r="111" spans="1:14">
      <c r="N111" s="67"/>
    </row>
    <row r="112" spans="1:14">
      <c r="N112" s="67"/>
    </row>
    <row r="113" spans="14:14">
      <c r="N113" s="67"/>
    </row>
    <row r="114" spans="14:14">
      <c r="N114" s="67"/>
    </row>
    <row r="115" spans="14:14">
      <c r="N115" s="67"/>
    </row>
    <row r="116" spans="14:14">
      <c r="N116" s="67"/>
    </row>
    <row r="117" spans="14:14">
      <c r="N117" s="67"/>
    </row>
    <row r="118" spans="14:14">
      <c r="N118" s="67"/>
    </row>
    <row r="119" spans="14:14">
      <c r="N119" s="67"/>
    </row>
    <row r="120" spans="14:14">
      <c r="N120" s="67"/>
    </row>
    <row r="121" spans="14:14">
      <c r="N121" s="67"/>
    </row>
    <row r="122" spans="14:14">
      <c r="N122" s="67"/>
    </row>
    <row r="123" spans="14:14">
      <c r="N123" s="67"/>
    </row>
    <row r="124" spans="14:14">
      <c r="N124" s="67"/>
    </row>
    <row r="125" spans="14:14">
      <c r="N125" s="67"/>
    </row>
    <row r="126" spans="14:14">
      <c r="N126" s="67"/>
    </row>
    <row r="127" spans="14:14">
      <c r="N127" s="67"/>
    </row>
    <row r="128" spans="14:14">
      <c r="N128" s="67"/>
    </row>
    <row r="129" spans="1:14">
      <c r="N129" s="67"/>
    </row>
    <row r="130" spans="1:14" s="67" customFormat="1">
      <c r="A130"/>
      <c r="B130"/>
      <c r="C130"/>
      <c r="D130"/>
      <c r="E130" s="45"/>
      <c r="F130" s="3"/>
      <c r="G130"/>
      <c r="H130"/>
      <c r="I130"/>
      <c r="J130"/>
      <c r="K130"/>
      <c r="L130"/>
      <c r="M130"/>
    </row>
    <row r="131" spans="1:14">
      <c r="N131" s="67"/>
    </row>
    <row r="132" spans="1:14">
      <c r="N132" s="67"/>
    </row>
    <row r="133" spans="1:14">
      <c r="N133" s="67"/>
    </row>
    <row r="134" spans="1:14">
      <c r="N134" s="67"/>
    </row>
    <row r="135" spans="1:14">
      <c r="N135" s="67"/>
    </row>
    <row r="136" spans="1:14">
      <c r="N136" s="67"/>
    </row>
    <row r="137" spans="1:14">
      <c r="N137" s="67"/>
    </row>
    <row r="138" spans="1:14">
      <c r="N138" s="67"/>
    </row>
    <row r="139" spans="1:14">
      <c r="N139" s="67"/>
    </row>
    <row r="140" spans="1:14">
      <c r="N140" s="67"/>
    </row>
    <row r="141" spans="1:14">
      <c r="N141" s="67"/>
    </row>
    <row r="142" spans="1:14">
      <c r="N142" s="67"/>
    </row>
    <row r="143" spans="1:14">
      <c r="N143" s="67"/>
    </row>
    <row r="144" spans="1:14">
      <c r="N144" s="67"/>
    </row>
    <row r="145" spans="14:14">
      <c r="N145" s="67"/>
    </row>
    <row r="146" spans="14:14">
      <c r="N146" s="67"/>
    </row>
    <row r="147" spans="14:14">
      <c r="N147" s="67"/>
    </row>
    <row r="148" spans="14:14">
      <c r="N148" s="67"/>
    </row>
    <row r="149" spans="14:14">
      <c r="N149" s="67"/>
    </row>
    <row r="150" spans="14:14">
      <c r="N150" s="67"/>
    </row>
    <row r="151" spans="14:14">
      <c r="N151" s="67"/>
    </row>
    <row r="152" spans="14:14">
      <c r="N152" s="67"/>
    </row>
    <row r="153" spans="14:14">
      <c r="N153" s="67"/>
    </row>
    <row r="154" spans="14:14">
      <c r="N154" s="67"/>
    </row>
    <row r="155" spans="14:14">
      <c r="N155" s="67"/>
    </row>
    <row r="156" spans="14:14">
      <c r="N156" s="67"/>
    </row>
    <row r="157" spans="14:14">
      <c r="N157" s="67"/>
    </row>
    <row r="158" spans="14:14" ht="148.5" customHeight="1">
      <c r="N158" s="67"/>
    </row>
    <row r="159" spans="14:14">
      <c r="N159" s="67"/>
    </row>
    <row r="160" spans="14:14">
      <c r="N160" s="67"/>
    </row>
    <row r="161" spans="14:14">
      <c r="N161" s="67"/>
    </row>
    <row r="162" spans="14:14">
      <c r="N162" s="67"/>
    </row>
    <row r="163" spans="14:14">
      <c r="N163" s="67"/>
    </row>
    <row r="164" spans="14:14">
      <c r="N164" s="67"/>
    </row>
    <row r="165" spans="14:14">
      <c r="N165" s="67"/>
    </row>
    <row r="166" spans="14:14">
      <c r="N166" s="67"/>
    </row>
    <row r="167" spans="14:14">
      <c r="N167" s="67"/>
    </row>
    <row r="168" spans="14:14">
      <c r="N168" s="67"/>
    </row>
    <row r="169" spans="14:14">
      <c r="N169" s="67"/>
    </row>
    <row r="170" spans="14:14">
      <c r="N170" s="67"/>
    </row>
    <row r="171" spans="14:14">
      <c r="N171" s="67"/>
    </row>
    <row r="172" spans="14:14">
      <c r="N172" s="67"/>
    </row>
    <row r="173" spans="14:14">
      <c r="N173" s="67"/>
    </row>
    <row r="174" spans="14:14">
      <c r="N174" s="67"/>
    </row>
    <row r="175" spans="14:14">
      <c r="N175" s="67"/>
    </row>
    <row r="176" spans="14:14">
      <c r="N176" s="67"/>
    </row>
    <row r="177" spans="14:14">
      <c r="N177" s="67"/>
    </row>
    <row r="178" spans="14:14">
      <c r="N178" s="67"/>
    </row>
    <row r="179" spans="14:14">
      <c r="N179" s="67"/>
    </row>
    <row r="180" spans="14:14">
      <c r="N180" s="67"/>
    </row>
    <row r="181" spans="14:14">
      <c r="N181" s="67"/>
    </row>
  </sheetData>
  <mergeCells count="5">
    <mergeCell ref="A2:M2"/>
    <mergeCell ref="A3:E3"/>
    <mergeCell ref="A5:L5"/>
    <mergeCell ref="A87:D87"/>
    <mergeCell ref="A88:D88"/>
  </mergeCells>
  <conditionalFormatting sqref="C22:C24 C26:C27 C65:C71 C84 C8:C15 C31:C36 C38:C40 C42:C45 C48:C53 C60:C61 C73 C58 C55:C56">
    <cfRule type="cellIs" dxfId="55" priority="47" operator="between">
      <formula>111111111</formula>
      <formula>99999999999</formula>
    </cfRule>
    <cfRule type="cellIs" dxfId="54" priority="48" operator="between">
      <formula>111111111111</formula>
      <formula>99999999999999</formula>
    </cfRule>
  </conditionalFormatting>
  <conditionalFormatting sqref="C18">
    <cfRule type="cellIs" dxfId="53" priority="45" operator="between">
      <formula>111111111</formula>
      <formula>99999999999</formula>
    </cfRule>
    <cfRule type="cellIs" dxfId="52" priority="46" operator="between">
      <formula>111111111111</formula>
      <formula>99999999999999</formula>
    </cfRule>
  </conditionalFormatting>
  <conditionalFormatting sqref="C25">
    <cfRule type="cellIs" dxfId="51" priority="43" operator="between">
      <formula>111111111</formula>
      <formula>99999999999</formula>
    </cfRule>
    <cfRule type="cellIs" dxfId="50" priority="44" operator="between">
      <formula>111111111111</formula>
      <formula>99999999999999</formula>
    </cfRule>
  </conditionalFormatting>
  <conditionalFormatting sqref="C62">
    <cfRule type="cellIs" dxfId="49" priority="41" operator="between">
      <formula>111111111</formula>
      <formula>99999999999</formula>
    </cfRule>
    <cfRule type="cellIs" dxfId="48" priority="42" operator="between">
      <formula>111111111111</formula>
      <formula>99999999999999</formula>
    </cfRule>
  </conditionalFormatting>
  <conditionalFormatting sqref="C63">
    <cfRule type="cellIs" dxfId="47" priority="39" operator="between">
      <formula>111111111</formula>
      <formula>99999999999</formula>
    </cfRule>
    <cfRule type="cellIs" dxfId="46" priority="40" operator="between">
      <formula>111111111111</formula>
      <formula>99999999999999</formula>
    </cfRule>
  </conditionalFormatting>
  <conditionalFormatting sqref="C64">
    <cfRule type="cellIs" dxfId="45" priority="37" operator="between">
      <formula>111111111</formula>
      <formula>99999999999</formula>
    </cfRule>
    <cfRule type="cellIs" dxfId="44" priority="38" operator="between">
      <formula>111111111111</formula>
      <formula>99999999999999</formula>
    </cfRule>
  </conditionalFormatting>
  <conditionalFormatting sqref="C7">
    <cfRule type="cellIs" dxfId="43" priority="35" operator="between">
      <formula>111111111</formula>
      <formula>99999999999</formula>
    </cfRule>
    <cfRule type="cellIs" dxfId="42" priority="36" operator="between">
      <formula>111111111111</formula>
      <formula>99999999999999</formula>
    </cfRule>
  </conditionalFormatting>
  <conditionalFormatting sqref="C16">
    <cfRule type="cellIs" dxfId="41" priority="33" operator="between">
      <formula>111111111</formula>
      <formula>99999999999</formula>
    </cfRule>
    <cfRule type="cellIs" dxfId="40" priority="34" operator="between">
      <formula>111111111111</formula>
      <formula>99999999999999</formula>
    </cfRule>
  </conditionalFormatting>
  <conditionalFormatting sqref="C17">
    <cfRule type="cellIs" dxfId="39" priority="31" operator="between">
      <formula>111111111</formula>
      <formula>99999999999</formula>
    </cfRule>
    <cfRule type="cellIs" dxfId="38" priority="32" operator="between">
      <formula>111111111111</formula>
      <formula>99999999999999</formula>
    </cfRule>
  </conditionalFormatting>
  <conditionalFormatting sqref="C19">
    <cfRule type="cellIs" dxfId="37" priority="29" operator="between">
      <formula>111111111</formula>
      <formula>99999999999</formula>
    </cfRule>
    <cfRule type="cellIs" dxfId="36" priority="30" operator="between">
      <formula>111111111111</formula>
      <formula>99999999999999</formula>
    </cfRule>
  </conditionalFormatting>
  <conditionalFormatting sqref="C20">
    <cfRule type="cellIs" dxfId="35" priority="27" operator="between">
      <formula>111111111</formula>
      <formula>99999999999</formula>
    </cfRule>
    <cfRule type="cellIs" dxfId="34" priority="28" operator="between">
      <formula>111111111111</formula>
      <formula>99999999999999</formula>
    </cfRule>
  </conditionalFormatting>
  <conditionalFormatting sqref="C21">
    <cfRule type="cellIs" dxfId="33" priority="25" operator="between">
      <formula>111111111</formula>
      <formula>99999999999</formula>
    </cfRule>
    <cfRule type="cellIs" dxfId="32" priority="26" operator="between">
      <formula>111111111111</formula>
      <formula>99999999999999</formula>
    </cfRule>
  </conditionalFormatting>
  <conditionalFormatting sqref="C28">
    <cfRule type="cellIs" dxfId="31" priority="23" operator="between">
      <formula>111111111</formula>
      <formula>99999999999</formula>
    </cfRule>
    <cfRule type="cellIs" dxfId="30" priority="24" operator="between">
      <formula>111111111111</formula>
      <formula>99999999999999</formula>
    </cfRule>
  </conditionalFormatting>
  <conditionalFormatting sqref="C29">
    <cfRule type="cellIs" dxfId="29" priority="21" operator="between">
      <formula>111111111</formula>
      <formula>99999999999</formula>
    </cfRule>
    <cfRule type="cellIs" dxfId="28" priority="22" operator="between">
      <formula>111111111111</formula>
      <formula>99999999999999</formula>
    </cfRule>
  </conditionalFormatting>
  <conditionalFormatting sqref="C30">
    <cfRule type="cellIs" dxfId="27" priority="19" operator="between">
      <formula>111111111</formula>
      <formula>99999999999</formula>
    </cfRule>
    <cfRule type="cellIs" dxfId="26" priority="20" operator="between">
      <formula>111111111111</formula>
      <formula>99999999999999</formula>
    </cfRule>
  </conditionalFormatting>
  <conditionalFormatting sqref="C37">
    <cfRule type="cellIs" dxfId="25" priority="17" operator="between">
      <formula>111111111</formula>
      <formula>99999999999</formula>
    </cfRule>
    <cfRule type="cellIs" dxfId="24" priority="18" operator="between">
      <formula>111111111111</formula>
      <formula>99999999999999</formula>
    </cfRule>
  </conditionalFormatting>
  <conditionalFormatting sqref="C41">
    <cfRule type="cellIs" dxfId="23" priority="15" operator="between">
      <formula>111111111</formula>
      <formula>99999999999</formula>
    </cfRule>
    <cfRule type="cellIs" dxfId="22" priority="16" operator="between">
      <formula>111111111111</formula>
      <formula>99999999999999</formula>
    </cfRule>
  </conditionalFormatting>
  <conditionalFormatting sqref="C46">
    <cfRule type="cellIs" dxfId="21" priority="13" operator="between">
      <formula>111111111</formula>
      <formula>99999999999</formula>
    </cfRule>
    <cfRule type="cellIs" dxfId="20" priority="14" operator="between">
      <formula>111111111111</formula>
      <formula>99999999999999</formula>
    </cfRule>
  </conditionalFormatting>
  <conditionalFormatting sqref="C47">
    <cfRule type="cellIs" dxfId="19" priority="11" operator="between">
      <formula>111111111</formula>
      <formula>99999999999</formula>
    </cfRule>
    <cfRule type="cellIs" dxfId="18" priority="12" operator="between">
      <formula>111111111111</formula>
      <formula>99999999999999</formula>
    </cfRule>
  </conditionalFormatting>
  <conditionalFormatting sqref="C54">
    <cfRule type="cellIs" dxfId="17" priority="9" operator="between">
      <formula>111111111</formula>
      <formula>99999999999</formula>
    </cfRule>
    <cfRule type="cellIs" dxfId="16" priority="10" operator="between">
      <formula>111111111111</formula>
      <formula>99999999999999</formula>
    </cfRule>
  </conditionalFormatting>
  <conditionalFormatting sqref="C57">
    <cfRule type="cellIs" dxfId="15" priority="7" operator="between">
      <formula>111111111</formula>
      <formula>99999999999</formula>
    </cfRule>
    <cfRule type="cellIs" dxfId="14" priority="8" operator="between">
      <formula>111111111111</formula>
      <formula>99999999999999</formula>
    </cfRule>
  </conditionalFormatting>
  <conditionalFormatting sqref="C59">
    <cfRule type="cellIs" dxfId="13" priority="5" operator="between">
      <formula>111111111</formula>
      <formula>99999999999</formula>
    </cfRule>
    <cfRule type="cellIs" dxfId="12" priority="6" operator="between">
      <formula>111111111111</formula>
      <formula>99999999999999</formula>
    </cfRule>
  </conditionalFormatting>
  <conditionalFormatting sqref="C72">
    <cfRule type="cellIs" dxfId="11" priority="3" operator="between">
      <formula>111111111</formula>
      <formula>99999999999</formula>
    </cfRule>
    <cfRule type="cellIs" dxfId="10" priority="4" operator="between">
      <formula>111111111111</formula>
      <formula>99999999999999</formula>
    </cfRule>
  </conditionalFormatting>
  <conditionalFormatting sqref="C74:C83">
    <cfRule type="cellIs" dxfId="9" priority="1" operator="between">
      <formula>111111111</formula>
      <formula>99999999999</formula>
    </cfRule>
    <cfRule type="cellIs" dxfId="8" priority="2" operator="between">
      <formula>111111111111</formula>
      <formula>99999999999999</formula>
    </cfRule>
  </conditionalFormatting>
  <hyperlinks>
    <hyperlink ref="E8" r:id="rId1"/>
    <hyperlink ref="E12" r:id="rId2"/>
    <hyperlink ref="E9" r:id="rId3"/>
    <hyperlink ref="E11" r:id="rId4"/>
    <hyperlink ref="E10" r:id="rId5" display="https://www.mpam.mp.br/images/1%C2%BA_TAP_a_CT_n%C2%BA_20-2018_-_MP-PGJ_-_2021.021791_f8be2.pdf"/>
    <hyperlink ref="F8" r:id="rId6"/>
    <hyperlink ref="F12" r:id="rId7"/>
    <hyperlink ref="F7" r:id="rId8"/>
    <hyperlink ref="F9" r:id="rId9"/>
    <hyperlink ref="F11" r:id="rId10"/>
    <hyperlink ref="F10" r:id="rId11"/>
    <hyperlink ref="E13" r:id="rId12"/>
    <hyperlink ref="E14" r:id="rId13"/>
    <hyperlink ref="E15" r:id="rId14"/>
    <hyperlink ref="E16" r:id="rId15"/>
    <hyperlink ref="E17" r:id="rId16"/>
    <hyperlink ref="E18" r:id="rId17"/>
    <hyperlink ref="E19" r:id="rId18" display="https://www.mpam.mp.br/images/1%C2%BA_TAP_a_CT_n%C2%BA_19-2021_-_MP-PGJ_-_2022.004812_13252.pdf"/>
    <hyperlink ref="E20" r:id="rId19"/>
    <hyperlink ref="E21" r:id="rId20" display="https://www.mpam.mp.br/images/1%C2%BA_TAP_a_CT_n%C2%BA_19-2021_-_MP-PGJ_-_2022.004812_13252.pdf"/>
    <hyperlink ref="E23" r:id="rId21"/>
    <hyperlink ref="E26" r:id="rId22"/>
    <hyperlink ref="E27" r:id="rId23"/>
    <hyperlink ref="E28" r:id="rId24"/>
    <hyperlink ref="E29" r:id="rId25"/>
    <hyperlink ref="E30" r:id="rId26"/>
    <hyperlink ref="E31" r:id="rId27"/>
    <hyperlink ref="E33" r:id="rId28" display="https://www.mpam.mp.br/images/1%C2%BA_TAP_a_CT_n%C2%BA_15-2020_-_MP-PGJ_-_2022.005068_3159f.pdf"/>
    <hyperlink ref="E34" r:id="rId29"/>
    <hyperlink ref="E35" r:id="rId30" display="https://www.mpam.mp.br/images/1%C2%BA_TAP_a_CT_n%C2%BA_012-2021_-_MP-PGJ_-_2022.002439_3450e.pdf"/>
    <hyperlink ref="E36" r:id="rId31"/>
    <hyperlink ref="E37" r:id="rId32"/>
    <hyperlink ref="E38" r:id="rId33"/>
    <hyperlink ref="E39" r:id="rId34"/>
    <hyperlink ref="E40" r:id="rId35" display="https://www.mpam.mp.br/images/1%C2%BA_TAP_a_TCS_n%C2%BA_04-2022_-_MP-PGJ_-_2021.017543_83b5d.pdf"/>
    <hyperlink ref="E41" r:id="rId36" display="https://www.mpam.mp.br/images/4%C2%BA_TA_ao_CT_n%C2%BA_03-2019-MP-PGJ_caf9b.pdf"/>
    <hyperlink ref="E42" r:id="rId37"/>
    <hyperlink ref="E43" r:id="rId38"/>
    <hyperlink ref="E44" r:id="rId39"/>
    <hyperlink ref="E45" r:id="rId40"/>
    <hyperlink ref="E46" r:id="rId41"/>
    <hyperlink ref="E47" r:id="rId42"/>
    <hyperlink ref="E48" r:id="rId43"/>
    <hyperlink ref="E49" r:id="rId44"/>
    <hyperlink ref="E50" r:id="rId45"/>
    <hyperlink ref="E51" r:id="rId46" display="https://www.mpam.mp.br/images/1%C2%BA_TAP_a_CT_n%C2%BA_20-2018_-_MP-PGJ_-_2021.021791_f8be2.pdf"/>
    <hyperlink ref="E52" r:id="rId47"/>
    <hyperlink ref="E53" r:id="rId48"/>
    <hyperlink ref="E55" r:id="rId49"/>
    <hyperlink ref="E56" r:id="rId50"/>
    <hyperlink ref="E57" r:id="rId51"/>
    <hyperlink ref="E58" r:id="rId52" display="https://www.mpam.mp.br/images/1%C2%BA_TAP_a_CT_n%C2%BA_25-2022_-_MP-PGJ_-_2021.018945_ef215.pdf"/>
    <hyperlink ref="E59" r:id="rId53"/>
    <hyperlink ref="E60" r:id="rId54"/>
    <hyperlink ref="E61" r:id="rId55"/>
    <hyperlink ref="E62" r:id="rId56" display="https://www.mpam.mp.br/images/CCT_n%C2%BA_02-2023-MP-PGJ_782ec.pdf"/>
    <hyperlink ref="E63" r:id="rId57"/>
    <hyperlink ref="E64" r:id="rId58"/>
    <hyperlink ref="E65" r:id="rId59"/>
    <hyperlink ref="E66" r:id="rId60"/>
    <hyperlink ref="E67" r:id="rId61"/>
    <hyperlink ref="E68" r:id="rId62"/>
    <hyperlink ref="E69" r:id="rId63"/>
    <hyperlink ref="E70" r:id="rId64"/>
    <hyperlink ref="E71" r:id="rId65"/>
    <hyperlink ref="E72" r:id="rId66"/>
    <hyperlink ref="E74" r:id="rId67"/>
    <hyperlink ref="E75" r:id="rId68"/>
    <hyperlink ref="E76" r:id="rId69"/>
    <hyperlink ref="E77" r:id="rId70"/>
    <hyperlink ref="E78" r:id="rId71"/>
    <hyperlink ref="E79" r:id="rId72"/>
    <hyperlink ref="E80" r:id="rId73"/>
    <hyperlink ref="E81" r:id="rId74"/>
    <hyperlink ref="E82" r:id="rId75"/>
    <hyperlink ref="E83" r:id="rId76"/>
    <hyperlink ref="E73" r:id="rId77"/>
    <hyperlink ref="E84" r:id="rId78"/>
    <hyperlink ref="F66" r:id="rId79"/>
    <hyperlink ref="F38" r:id="rId80"/>
    <hyperlink ref="F50" r:id="rId81"/>
    <hyperlink ref="F22" r:id="rId82"/>
    <hyperlink ref="F34" r:id="rId83"/>
    <hyperlink ref="F49" r:id="rId84"/>
    <hyperlink ref="F73" r:id="rId85"/>
    <hyperlink ref="F36" r:id="rId86"/>
    <hyperlink ref="F37" r:id="rId87"/>
    <hyperlink ref="F43" r:id="rId88"/>
    <hyperlink ref="F44" r:id="rId89"/>
    <hyperlink ref="F45" r:id="rId90"/>
    <hyperlink ref="F46" r:id="rId91"/>
    <hyperlink ref="F47" r:id="rId92"/>
    <hyperlink ref="F65" r:id="rId93"/>
    <hyperlink ref="F13" r:id="rId94"/>
    <hyperlink ref="F71" r:id="rId95"/>
    <hyperlink ref="F72" r:id="rId96"/>
    <hyperlink ref="F74" r:id="rId97"/>
    <hyperlink ref="F75" r:id="rId98"/>
    <hyperlink ref="F76" r:id="rId99"/>
    <hyperlink ref="F77" r:id="rId100"/>
    <hyperlink ref="F78" r:id="rId101"/>
    <hyperlink ref="F79" r:id="rId102"/>
    <hyperlink ref="F80" r:id="rId103"/>
    <hyperlink ref="F81" r:id="rId104"/>
    <hyperlink ref="F82" r:id="rId105"/>
    <hyperlink ref="F83" r:id="rId106"/>
    <hyperlink ref="F64" r:id="rId107"/>
    <hyperlink ref="F48" r:id="rId108"/>
    <hyperlink ref="F23" r:id="rId109"/>
    <hyperlink ref="F63" r:id="rId110"/>
    <hyperlink ref="F58" r:id="rId111"/>
    <hyperlink ref="F55" r:id="rId112"/>
    <hyperlink ref="F24" r:id="rId113"/>
    <hyperlink ref="F56" r:id="rId114"/>
    <hyperlink ref="F57" r:id="rId115"/>
    <hyperlink ref="F59" r:id="rId116"/>
    <hyperlink ref="F53" r:id="rId117"/>
    <hyperlink ref="F84" r:id="rId118"/>
    <hyperlink ref="F61" r:id="rId119"/>
    <hyperlink ref="F67" r:id="rId120"/>
    <hyperlink ref="F62" r:id="rId121"/>
    <hyperlink ref="F14" r:id="rId122"/>
    <hyperlink ref="F32" r:id="rId123"/>
    <hyperlink ref="F25" r:id="rId124"/>
    <hyperlink ref="F27" r:id="rId125"/>
    <hyperlink ref="F28" r:id="rId126"/>
    <hyperlink ref="F29" r:id="rId127"/>
    <hyperlink ref="F30" r:id="rId128"/>
    <hyperlink ref="F35" r:id="rId129"/>
    <hyperlink ref="F40" r:id="rId130"/>
    <hyperlink ref="F41" r:id="rId131"/>
    <hyperlink ref="F42" r:id="rId132"/>
    <hyperlink ref="F60" r:id="rId133"/>
    <hyperlink ref="F70" r:id="rId134"/>
    <hyperlink ref="F52" r:id="rId135"/>
    <hyperlink ref="F68" r:id="rId136"/>
    <hyperlink ref="F69" r:id="rId137"/>
    <hyperlink ref="F15" r:id="rId138"/>
    <hyperlink ref="F16" r:id="rId139"/>
    <hyperlink ref="F17" r:id="rId140"/>
    <hyperlink ref="F18" r:id="rId141"/>
    <hyperlink ref="F19" r:id="rId142"/>
    <hyperlink ref="F20" r:id="rId143"/>
    <hyperlink ref="F21" r:id="rId144"/>
    <hyperlink ref="F26" r:id="rId145"/>
    <hyperlink ref="F39" r:id="rId146"/>
    <hyperlink ref="F54" r:id="rId147"/>
    <hyperlink ref="F33" r:id="rId148"/>
    <hyperlink ref="F31" r:id="rId149"/>
    <hyperlink ref="F51" r:id="rId150"/>
  </hyperlinks>
  <pageMargins left="0.23622047244094491" right="0.23622047244094491" top="0.35433070866141736" bottom="0.74803149606299213" header="0.31496062992125984" footer="0.31496062992125984"/>
  <pageSetup scale="43" orientation="portrait" r:id="rId151"/>
  <drawing r:id="rId15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="85" zoomScaleNormal="85" workbookViewId="0">
      <selection activeCell="F7" sqref="F7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style="4" customWidth="1"/>
    <col min="7" max="7" width="16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  <col min="14" max="14" width="11.85546875" customWidth="1"/>
  </cols>
  <sheetData>
    <row r="1" spans="1:14" ht="77.099999999999994" customHeight="1">
      <c r="C1" s="2"/>
      <c r="D1" s="2"/>
      <c r="G1" s="4"/>
      <c r="H1" s="4"/>
      <c r="I1" s="4"/>
      <c r="J1" s="2"/>
    </row>
    <row r="2" spans="1:14" ht="18">
      <c r="A2" s="5" t="str">
        <f>[1]Bens!A2</f>
        <v>JUNHO/2023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4" ht="20.25">
      <c r="A3" s="55" t="s">
        <v>1</v>
      </c>
      <c r="B3" s="55"/>
      <c r="C3" s="55"/>
      <c r="D3" s="55"/>
      <c r="E3" s="55"/>
      <c r="G3" s="4"/>
      <c r="H3" s="4"/>
      <c r="I3" s="4"/>
      <c r="J3" s="2"/>
    </row>
    <row r="5" spans="1:14" ht="18">
      <c r="A5" s="56" t="s">
        <v>674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4" ht="31.5">
      <c r="A6" s="70" t="s">
        <v>3</v>
      </c>
      <c r="B6" s="70" t="s">
        <v>4</v>
      </c>
      <c r="C6" s="71" t="s">
        <v>5</v>
      </c>
      <c r="D6" s="71" t="s">
        <v>6</v>
      </c>
      <c r="E6" s="71" t="s">
        <v>7</v>
      </c>
      <c r="F6" s="70" t="s">
        <v>8</v>
      </c>
      <c r="G6" s="70" t="s">
        <v>9</v>
      </c>
      <c r="H6" s="72" t="s">
        <v>10</v>
      </c>
      <c r="I6" s="72" t="s">
        <v>11</v>
      </c>
      <c r="J6" s="71" t="s">
        <v>12</v>
      </c>
      <c r="K6" s="71" t="s">
        <v>13</v>
      </c>
      <c r="L6" s="71" t="s">
        <v>14</v>
      </c>
      <c r="M6" s="17" t="s">
        <v>15</v>
      </c>
    </row>
    <row r="7" spans="1:14" ht="150">
      <c r="A7" s="52" t="s">
        <v>160</v>
      </c>
      <c r="B7" s="21">
        <v>1</v>
      </c>
      <c r="C7" s="50">
        <v>7741892000120</v>
      </c>
      <c r="D7" s="23" t="s">
        <v>675</v>
      </c>
      <c r="E7" s="51" t="s">
        <v>676</v>
      </c>
      <c r="F7" s="58" t="s">
        <v>677</v>
      </c>
      <c r="G7" s="26">
        <v>45084</v>
      </c>
      <c r="H7" s="27" t="s">
        <v>678</v>
      </c>
      <c r="I7" s="73">
        <v>69647.850000000006</v>
      </c>
      <c r="J7" s="29">
        <v>45084</v>
      </c>
      <c r="K7" s="23" t="s">
        <v>27</v>
      </c>
      <c r="L7" s="73">
        <f>64772.51+1044.71+3830.63</f>
        <v>69647.850000000006</v>
      </c>
      <c r="M7" s="27" t="s">
        <v>679</v>
      </c>
      <c r="N7" s="74"/>
    </row>
    <row r="8" spans="1:14" ht="135">
      <c r="A8" s="52" t="s">
        <v>160</v>
      </c>
      <c r="B8" s="21">
        <v>2</v>
      </c>
      <c r="C8" s="50">
        <v>7741892000120</v>
      </c>
      <c r="D8" s="23" t="s">
        <v>675</v>
      </c>
      <c r="E8" s="51" t="s">
        <v>680</v>
      </c>
      <c r="F8" s="58" t="s">
        <v>681</v>
      </c>
      <c r="G8" s="26">
        <v>45091</v>
      </c>
      <c r="H8" s="27" t="s">
        <v>682</v>
      </c>
      <c r="I8" s="73">
        <v>215801.06</v>
      </c>
      <c r="J8" s="29">
        <v>45091</v>
      </c>
      <c r="K8" s="23" t="s">
        <v>27</v>
      </c>
      <c r="L8" s="73">
        <f>3237.01+200695+11869.05</f>
        <v>215801.06</v>
      </c>
      <c r="M8" s="27" t="s">
        <v>683</v>
      </c>
      <c r="N8" s="74"/>
    </row>
    <row r="9" spans="1:14" ht="150">
      <c r="A9" s="52" t="s">
        <v>160</v>
      </c>
      <c r="B9" s="21">
        <v>3</v>
      </c>
      <c r="C9" s="50">
        <v>7741892000120</v>
      </c>
      <c r="D9" s="23" t="s">
        <v>675</v>
      </c>
      <c r="E9" s="51" t="s">
        <v>684</v>
      </c>
      <c r="F9" s="58" t="s">
        <v>685</v>
      </c>
      <c r="G9" s="26">
        <v>45106</v>
      </c>
      <c r="H9" s="27" t="s">
        <v>686</v>
      </c>
      <c r="I9" s="73">
        <v>409711.84</v>
      </c>
      <c r="J9" s="29">
        <v>45106</v>
      </c>
      <c r="K9" s="23" t="s">
        <v>27</v>
      </c>
      <c r="L9" s="73">
        <f>381032.02</f>
        <v>381032.02</v>
      </c>
      <c r="M9" s="27" t="s">
        <v>687</v>
      </c>
      <c r="N9" s="74"/>
    </row>
    <row r="10" spans="1:14" ht="135">
      <c r="A10" s="52" t="s">
        <v>160</v>
      </c>
      <c r="B10" s="21">
        <v>4</v>
      </c>
      <c r="C10" s="50">
        <v>6539432000151</v>
      </c>
      <c r="D10" s="23" t="s">
        <v>688</v>
      </c>
      <c r="E10" s="51" t="s">
        <v>689</v>
      </c>
      <c r="F10" s="58" t="s">
        <v>690</v>
      </c>
      <c r="G10" s="26">
        <v>45106</v>
      </c>
      <c r="H10" s="27" t="s">
        <v>691</v>
      </c>
      <c r="I10" s="31">
        <v>263144.59000000003</v>
      </c>
      <c r="J10" s="26">
        <v>45106</v>
      </c>
      <c r="K10" s="23" t="s">
        <v>27</v>
      </c>
      <c r="L10" s="31">
        <f>244724.47+3947.17</f>
        <v>248671.64</v>
      </c>
      <c r="M10" s="27" t="s">
        <v>692</v>
      </c>
      <c r="N10" s="74"/>
    </row>
    <row r="11" spans="1:14">
      <c r="A11" s="35" t="s">
        <v>295</v>
      </c>
      <c r="B11" s="35"/>
      <c r="C11" s="35"/>
      <c r="D11" s="4"/>
      <c r="K11" s="75"/>
    </row>
    <row r="12" spans="1:14">
      <c r="A12" s="39" t="str">
        <f>[1]Bens!A84</f>
        <v>Data da última atualização: 19/07/2023</v>
      </c>
      <c r="B12" s="40"/>
      <c r="C12" s="4"/>
      <c r="D12" s="2"/>
    </row>
    <row r="13" spans="1:14">
      <c r="A13" s="68" t="s">
        <v>297</v>
      </c>
      <c r="B13" s="68"/>
      <c r="C13" s="68"/>
      <c r="D13" s="68"/>
    </row>
    <row r="14" spans="1:14">
      <c r="A14" s="68" t="s">
        <v>298</v>
      </c>
      <c r="B14" s="68"/>
      <c r="C14" s="68"/>
      <c r="D14" s="68"/>
    </row>
    <row r="15" spans="1:14">
      <c r="A15" s="42" t="s">
        <v>299</v>
      </c>
      <c r="B15" s="42"/>
      <c r="C15" s="42"/>
      <c r="D15" s="2"/>
    </row>
  </sheetData>
  <mergeCells count="5">
    <mergeCell ref="A2:M2"/>
    <mergeCell ref="A3:E3"/>
    <mergeCell ref="A5:L5"/>
    <mergeCell ref="A13:D13"/>
    <mergeCell ref="A14:D14"/>
  </mergeCells>
  <conditionalFormatting sqref="C7">
    <cfRule type="cellIs" dxfId="7" priority="7" operator="between">
      <formula>111111111</formula>
      <formula>99999999999</formula>
    </cfRule>
    <cfRule type="cellIs" dxfId="6" priority="8" operator="between">
      <formula>111111111111</formula>
      <formula>99999999999999</formula>
    </cfRule>
  </conditionalFormatting>
  <conditionalFormatting sqref="C8">
    <cfRule type="cellIs" dxfId="5" priority="5" operator="between">
      <formula>111111111</formula>
      <formula>99999999999</formula>
    </cfRule>
    <cfRule type="cellIs" dxfId="4" priority="6" operator="between">
      <formula>111111111111</formula>
      <formula>99999999999999</formula>
    </cfRule>
  </conditionalFormatting>
  <conditionalFormatting sqref="C9">
    <cfRule type="cellIs" dxfId="3" priority="3" operator="between">
      <formula>111111111</formula>
      <formula>99999999999</formula>
    </cfRule>
    <cfRule type="cellIs" dxfId="2" priority="4" operator="between">
      <formula>111111111111</formula>
      <formula>99999999999999</formula>
    </cfRule>
  </conditionalFormatting>
  <conditionalFormatting sqref="C10">
    <cfRule type="cellIs" dxfId="1" priority="1" operator="between">
      <formula>111111111</formula>
      <formula>99999999999</formula>
    </cfRule>
    <cfRule type="cellIs" dxfId="0" priority="2" operator="between">
      <formula>111111111111</formula>
      <formula>99999999999999</formula>
    </cfRule>
  </conditionalFormatting>
  <hyperlinks>
    <hyperlink ref="E7" r:id="rId1" display="https://www.mpam.mp.br/images/Contratos/2023/Contrato/CT_01-2023_-_MP-PGJ.pdf_5d0ff.pdf"/>
    <hyperlink ref="E8" r:id="rId2"/>
    <hyperlink ref="E9" r:id="rId3" display="https://www.mpam.mp.br/images/Contratos/2023/Contrato/CT_01-2023_-_MP-PGJ.pdf_5d0ff.pdf"/>
    <hyperlink ref="E10" r:id="rId4"/>
    <hyperlink ref="F10" r:id="rId5"/>
    <hyperlink ref="F7" r:id="rId6"/>
    <hyperlink ref="F8" r:id="rId7"/>
    <hyperlink ref="F9" r:id="rId8"/>
  </hyperlinks>
  <pageMargins left="0.23622047244094491" right="0.23622047244094491" top="0.35433070866141736" bottom="0.74803149606299213" header="0.31496062992125984" footer="0.31496062992125984"/>
  <pageSetup scale="43"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Bens</vt:lpstr>
      <vt:lpstr>Locações</vt:lpstr>
      <vt:lpstr>Serviços</vt:lpstr>
      <vt:lpstr>Obras</vt:lpstr>
      <vt:lpstr>Obras!Area_de_impressao</vt:lpstr>
      <vt:lpstr>Serviços!Area_de_impressao</vt:lpstr>
      <vt:lpstr>Bens!Titulos_de_impressao</vt:lpstr>
      <vt:lpstr>Locações!Titulos_de_impressao</vt:lpstr>
      <vt:lpstr>Obras!Titulos_de_impressao</vt:lpstr>
      <vt:lpstr>Serviços!Titulos_de_impressao</vt:lpstr>
    </vt:vector>
  </TitlesOfParts>
  <Company>PGJ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Marchel Bruno Souza Costa</dc:creator>
  <cp:lastModifiedBy>Marchel Bruno Souza Costa</cp:lastModifiedBy>
  <cp:lastPrinted>2024-03-19T15:10:55Z</cp:lastPrinted>
  <dcterms:created xsi:type="dcterms:W3CDTF">2024-03-19T15:04:39Z</dcterms:created>
  <dcterms:modified xsi:type="dcterms:W3CDTF">2024-03-19T15:11:59Z</dcterms:modified>
</cp:coreProperties>
</file>