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215" documentId="8_{7B827398-5FB2-4C24-86A5-C37D021B8B89}" xr6:coauthVersionLast="47" xr6:coauthVersionMax="47" xr10:uidLastSave="{83468D2C-C03B-490D-9125-8FA93A38B7C1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J8" i="1"/>
  <c r="K15" i="1"/>
  <c r="K8" i="1" s="1"/>
  <c r="J15" i="1"/>
  <c r="I15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Q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AM105" i="1" l="1"/>
  <c r="I115" i="1"/>
  <c r="AM15" i="1"/>
  <c r="AD115" i="1"/>
  <c r="R115" i="1"/>
  <c r="AC115" i="1"/>
  <c r="Q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M111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115" i="1" l="1"/>
  <c r="AM52" i="1"/>
  <c r="AM94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<sst xmlns="http://schemas.openxmlformats.org/spreadsheetml/2006/main" count="246" uniqueCount="76">
  <si>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</si>
  <si>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</si>
  <si>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</si>
  <si>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</si>
  <si>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</si>
  <si>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</si>
  <si>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</si>
  <si>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</si>
  <si>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</si>
  <si>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</si>
  <si>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</si>
  <si>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</si>
  <si>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</si>
  <si>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</si>
  <si>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</si>
  <si>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</si>
  <si>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</si>
  <si>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</si>
  <si>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</si>
  <si>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</si>
  <si>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</si>
  <si>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</si>
  <si>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</si>
  <si>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</si>
  <si>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</si>
  <si>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</si>
  <si>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</si>
  <si>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</si>
  <si>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</si>
  <si>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</si>
  <si>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</si>
  <si>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</si>
  <si>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</si>
  <si>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</si>
  <si>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</si>
  <si>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</si>
  <si>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</si>
  <si>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</si>
  <si>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</si>
  <si>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</si>
  <si>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</si>
  <si>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</si>
  <si>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</si>
  <si>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</si>
  <si>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</si>
  <si>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</si>
  <si>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</si>
  <si>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</si>
  <si>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</si>
  <si>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</si>
  <si>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</si>
  <si>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</si>
  <si>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</si>
  <si>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</si>
  <si>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</si>
  <si>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</si>
  <si>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</si>
  <si>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</si>
  <si>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</si>
  <si>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</si>
  <si>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</si>
  <si>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</si>
  <si>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</si>
  <si>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</si>
  <si>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</si>
  <si>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</si>
  <si>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</si>
  <si>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</si>
  <si>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</si>
  <si>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</si>
  <si>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</si>
  <si>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</si>
  <si>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</si>
  <si>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</si>
  <si>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07/05/2026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</si>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</sst>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topLeftCell="D1" zoomScale="70" zoomScaleNormal="70" zoomScaleSheetLayoutView="55" workbookViewId="0">
      <selection activeCell="G39" sqref="G39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C2" s="47" t="s">
        <v>75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12"/>
    </row>
    <row r="3" spans="1:40" ht="28.9" customHeight="1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9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</row>
    <row r="6" spans="1:40" s="3" customFormat="1" ht="25.5" customHeight="1">
      <c r="A6" s="38"/>
      <c r="B6" s="38"/>
      <c r="C6" s="43" t="s">
        <v>4</v>
      </c>
      <c r="D6" s="43"/>
      <c r="E6" s="43"/>
      <c r="F6" s="34" t="s">
        <v>5</v>
      </c>
      <c r="G6" s="35"/>
      <c r="H6" s="36"/>
      <c r="I6" s="34" t="s">
        <v>6</v>
      </c>
      <c r="J6" s="35"/>
      <c r="K6" s="36"/>
      <c r="L6" s="34" t="s">
        <v>7</v>
      </c>
      <c r="M6" s="35"/>
      <c r="N6" s="36"/>
      <c r="O6" s="34" t="s">
        <v>8</v>
      </c>
      <c r="P6" s="35"/>
      <c r="Q6" s="36"/>
      <c r="R6" s="34" t="s">
        <v>9</v>
      </c>
      <c r="S6" s="35"/>
      <c r="T6" s="36"/>
      <c r="U6" s="34" t="s">
        <v>10</v>
      </c>
      <c r="V6" s="35"/>
      <c r="W6" s="36"/>
      <c r="X6" s="34" t="s">
        <v>11</v>
      </c>
      <c r="Y6" s="35"/>
      <c r="Z6" s="36"/>
      <c r="AA6" s="34" t="s">
        <v>12</v>
      </c>
      <c r="AB6" s="35"/>
      <c r="AC6" s="36"/>
      <c r="AD6" s="34" t="s">
        <v>13</v>
      </c>
      <c r="AE6" s="35"/>
      <c r="AF6" s="36"/>
      <c r="AG6" s="34" t="s">
        <v>14</v>
      </c>
      <c r="AH6" s="35"/>
      <c r="AI6" s="36"/>
      <c r="AJ6" s="34" t="s">
        <v>15</v>
      </c>
      <c r="AK6" s="35"/>
      <c r="AL6" s="3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97675501.330000013</v>
      </c>
      <c r="J8" s="16">
        <f>SUM(J9:J21)</f>
        <v>97421634.580000013</v>
      </c>
      <c r="K8" s="16">
        <f t="shared" si="1"/>
        <v>87670346.160000011</v>
      </c>
      <c r="L8" s="16">
        <f t="shared" si="1"/>
        <v>31926516.43</v>
      </c>
      <c r="M8" s="16">
        <f t="shared" si="1"/>
        <v>31841716.5</v>
      </c>
      <c r="N8" s="16">
        <f t="shared" si="1"/>
        <v>32269477.359999999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201583150.97000003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144053.38</v>
      </c>
      <c r="J9" s="18">
        <v>144053.38</v>
      </c>
      <c r="K9" s="18">
        <v>144053.38</v>
      </c>
      <c r="L9" s="18">
        <v>0</v>
      </c>
      <c r="M9" s="18">
        <v>0</v>
      </c>
      <c r="N9" s="18">
        <v>0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365160.14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112516.21</v>
      </c>
      <c r="J13" s="18">
        <v>112516.21</v>
      </c>
      <c r="K13" s="18">
        <v>112516.21</v>
      </c>
      <c r="L13" s="18">
        <v>56544.59</v>
      </c>
      <c r="M13" s="18">
        <v>56544.59</v>
      </c>
      <c r="N13" s="18">
        <v>56544.59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225245.78999999998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64089457.409999996</v>
      </c>
      <c r="J14" s="18">
        <v>64089457.409999996</v>
      </c>
      <c r="K14" s="18">
        <v>57508874.240000002</v>
      </c>
      <c r="L14" s="18">
        <v>23205020.989999998</v>
      </c>
      <c r="M14" s="18">
        <v>23205020.989999998</v>
      </c>
      <c r="N14" s="18">
        <v>23576689.559999999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137037531.33999997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f>929475.61+9295448.07</f>
        <v>10224923.68</v>
      </c>
      <c r="J15" s="18">
        <f>929475.61+9293957.23</f>
        <v>10223432.84</v>
      </c>
      <c r="K15" s="18">
        <f>632114.77+6466709.63</f>
        <v>7098824.4000000004</v>
      </c>
      <c r="L15" s="18">
        <v>3395441.79</v>
      </c>
      <c r="M15" s="18">
        <v>3396932.6300000004</v>
      </c>
      <c r="N15" s="18">
        <v>3406928.11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12812790.440000001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8079119.9000000004</v>
      </c>
      <c r="J16" s="18">
        <v>8079119.9000000004</v>
      </c>
      <c r="K16" s="18">
        <v>8079119.9000000004</v>
      </c>
      <c r="L16" s="18">
        <v>2741328.23</v>
      </c>
      <c r="M16" s="18">
        <v>2741328.23</v>
      </c>
      <c r="N16" s="18">
        <v>2741328.23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18455518.330000002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1088088.17</v>
      </c>
      <c r="J18" s="18">
        <v>1088088.17</v>
      </c>
      <c r="K18" s="18">
        <v>1065007.29</v>
      </c>
      <c r="L18" s="18">
        <v>23033.82</v>
      </c>
      <c r="M18" s="18">
        <v>23033.82</v>
      </c>
      <c r="N18" s="18">
        <v>46114.7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2278953.27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13659880.449999999</v>
      </c>
      <c r="J20" s="18">
        <v>13659880.449999999</v>
      </c>
      <c r="K20" s="18">
        <v>13636864.52</v>
      </c>
      <c r="L20" s="18">
        <v>2393974.39</v>
      </c>
      <c r="M20" s="18">
        <v>2393974.39</v>
      </c>
      <c r="N20" s="18">
        <v>2416990.3199999998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30332897.370000001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277462.13</v>
      </c>
      <c r="J21" s="18">
        <v>25086.22</v>
      </c>
      <c r="K21" s="18">
        <v>25086.22</v>
      </c>
      <c r="L21" s="18">
        <v>111172.62</v>
      </c>
      <c r="M21" s="18">
        <v>24881.85</v>
      </c>
      <c r="N21" s="18">
        <v>24881.85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75054.290000000008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43191437.730000004</v>
      </c>
      <c r="J23" s="22">
        <f t="shared" si="3"/>
        <v>31186650.59</v>
      </c>
      <c r="K23" s="22">
        <f t="shared" si="3"/>
        <v>31110272.560000002</v>
      </c>
      <c r="L23" s="22">
        <f t="shared" si="3"/>
        <v>7474343.6299999999</v>
      </c>
      <c r="M23" s="22">
        <f t="shared" si="3"/>
        <v>10308788.17</v>
      </c>
      <c r="N23" s="22">
        <f t="shared" si="3"/>
        <v>10331449.4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70073729.989999995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1969403.57</v>
      </c>
      <c r="J24" s="18">
        <v>824057.02</v>
      </c>
      <c r="K24" s="18">
        <v>824057.02</v>
      </c>
      <c r="L24" s="18">
        <v>0</v>
      </c>
      <c r="M24" s="18">
        <v>586247.18000000005</v>
      </c>
      <c r="N24" s="18">
        <v>586247.18000000005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2234361.2200000002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9890355.9100000001</v>
      </c>
      <c r="J25" s="18">
        <v>9890355.9100000001</v>
      </c>
      <c r="K25" s="18">
        <v>9890355.9100000001</v>
      </c>
      <c r="L25" s="18">
        <v>3328967.04</v>
      </c>
      <c r="M25" s="18">
        <v>3328967.04</v>
      </c>
      <c r="N25" s="18">
        <v>3328967.04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23042291.43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237125.21</v>
      </c>
      <c r="J26" s="18">
        <v>165651.20000000001</v>
      </c>
      <c r="K26" s="18">
        <v>165651.20000000001</v>
      </c>
      <c r="L26" s="18">
        <v>92923.57</v>
      </c>
      <c r="M26" s="18">
        <v>116766.33</v>
      </c>
      <c r="N26" s="18">
        <v>116766.33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355066.63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1039441.16</v>
      </c>
      <c r="J27" s="18">
        <v>133010.51999999999</v>
      </c>
      <c r="K27" s="18">
        <v>133010.51999999999</v>
      </c>
      <c r="L27" s="18">
        <v>9338.6</v>
      </c>
      <c r="M27" s="18">
        <v>122024.45</v>
      </c>
      <c r="N27" s="18">
        <v>122024.45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270666.96999999997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468750</v>
      </c>
      <c r="J30" s="18">
        <v>65390.5</v>
      </c>
      <c r="K30" s="18">
        <v>65390.5</v>
      </c>
      <c r="L30" s="18">
        <v>0</v>
      </c>
      <c r="M30" s="18">
        <v>82299.97</v>
      </c>
      <c r="N30" s="18">
        <v>82299.97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147690.47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2583847.4300000002</v>
      </c>
      <c r="J32" s="18">
        <v>2385083.48</v>
      </c>
      <c r="K32" s="18">
        <v>2377976.12</v>
      </c>
      <c r="L32" s="18">
        <v>886172.99</v>
      </c>
      <c r="M32" s="18">
        <v>927192.72</v>
      </c>
      <c r="N32" s="18">
        <v>934300.08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5571686.7000000002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2959393.61</v>
      </c>
      <c r="J33" s="18">
        <v>1078868.02</v>
      </c>
      <c r="K33" s="18">
        <v>1028649.88</v>
      </c>
      <c r="L33" s="18">
        <v>345025.8</v>
      </c>
      <c r="M33" s="18">
        <v>562290.76</v>
      </c>
      <c r="N33" s="18">
        <v>566060.89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2079490.78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4486529.38</v>
      </c>
      <c r="J34" s="18">
        <v>1625070.66</v>
      </c>
      <c r="K34" s="18">
        <v>1617801.87</v>
      </c>
      <c r="L34" s="18">
        <v>310579.75</v>
      </c>
      <c r="M34" s="18">
        <v>618471.14</v>
      </c>
      <c r="N34" s="18">
        <v>618471.14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3133452.12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5842210.4400000004</v>
      </c>
      <c r="J35" s="18">
        <v>2054442.04</v>
      </c>
      <c r="K35" s="18">
        <v>2054442.04</v>
      </c>
      <c r="L35" s="18">
        <v>152141.38</v>
      </c>
      <c r="M35" s="18">
        <v>1096815.1200000001</v>
      </c>
      <c r="N35" s="18">
        <v>1096815.1200000001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4426846.49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8854749.5999999996</v>
      </c>
      <c r="J36" s="18">
        <v>8167149.1500000004</v>
      </c>
      <c r="K36" s="18">
        <v>8167149.1500000004</v>
      </c>
      <c r="L36" s="18">
        <v>2249708.2799999998</v>
      </c>
      <c r="M36" s="18">
        <v>2758537.48</v>
      </c>
      <c r="N36" s="18">
        <v>2758537.48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19071890.239999998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>
        <v>348.39</v>
      </c>
      <c r="M37" s="18">
        <v>4280.46</v>
      </c>
      <c r="N37" s="18">
        <v>4280.46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13917.990000000002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20934.560000000001</v>
      </c>
      <c r="J38" s="18">
        <v>20934.560000000001</v>
      </c>
      <c r="K38" s="18">
        <v>20934.560000000001</v>
      </c>
      <c r="L38" s="18">
        <v>0</v>
      </c>
      <c r="M38" s="18">
        <v>0</v>
      </c>
      <c r="N38" s="18">
        <v>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40206.42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4749726.93</v>
      </c>
      <c r="J39" s="18">
        <v>4749726.93</v>
      </c>
      <c r="K39" s="18">
        <v>4737943.1900000004</v>
      </c>
      <c r="L39" s="18">
        <v>99137.83</v>
      </c>
      <c r="M39" s="18">
        <v>99137.83</v>
      </c>
      <c r="N39" s="18">
        <v>110921.57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9651616.3900000006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74849.97</v>
      </c>
      <c r="J40" s="18">
        <v>17273.07</v>
      </c>
      <c r="K40" s="18">
        <v>17273.07</v>
      </c>
      <c r="L40" s="18">
        <v>0</v>
      </c>
      <c r="M40" s="18">
        <v>5757.69</v>
      </c>
      <c r="N40" s="18">
        <v>5757.69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34546.14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183580.97</v>
      </c>
      <c r="J43" s="23">
        <f t="shared" si="5"/>
        <v>32383.9</v>
      </c>
      <c r="K43" s="23">
        <f t="shared" si="5"/>
        <v>32383.9</v>
      </c>
      <c r="L43" s="23">
        <f t="shared" si="5"/>
        <v>11640135.07</v>
      </c>
      <c r="M43" s="23">
        <f t="shared" si="5"/>
        <v>19570.39</v>
      </c>
      <c r="N43" s="23">
        <f t="shared" si="5"/>
        <v>19570.39</v>
      </c>
      <c r="O43" s="23">
        <f t="shared" si="5"/>
        <v>0</v>
      </c>
      <c r="P43" s="23">
        <f t="shared" si="5"/>
        <v>0</v>
      </c>
      <c r="Q43" s="23">
        <f t="shared" si="5"/>
        <v>0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80153.36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28199.07</v>
      </c>
      <c r="J44" s="18">
        <v>28199.07</v>
      </c>
      <c r="K44" s="18">
        <v>28199.07</v>
      </c>
      <c r="L44" s="18">
        <v>0</v>
      </c>
      <c r="M44" s="18">
        <v>0</v>
      </c>
      <c r="N44" s="18">
        <v>0</v>
      </c>
      <c r="O44" s="18"/>
      <c r="P44" s="18"/>
      <c r="Q44" s="18"/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56398.14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/>
      <c r="P45" s="18"/>
      <c r="Q45" s="18"/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155381.9</v>
      </c>
      <c r="J46" s="18">
        <v>4184.83</v>
      </c>
      <c r="K46" s="18">
        <v>4184.83</v>
      </c>
      <c r="L46" s="18">
        <v>11640135.07</v>
      </c>
      <c r="M46" s="18">
        <v>19570.39</v>
      </c>
      <c r="N46" s="18">
        <v>19570.39</v>
      </c>
      <c r="O46" s="18"/>
      <c r="P46" s="18"/>
      <c r="Q46" s="18"/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23755.22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/>
      <c r="P47" s="18"/>
      <c r="Q47" s="18"/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/>
      <c r="P48" s="18"/>
      <c r="Q48" s="18"/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0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/>
      <c r="P49" s="18"/>
      <c r="Q49" s="18"/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141050520.03</v>
      </c>
      <c r="J52" s="22">
        <f t="shared" si="8"/>
        <v>128640669.07000002</v>
      </c>
      <c r="K52" s="22">
        <f t="shared" si="8"/>
        <v>118813002.62000002</v>
      </c>
      <c r="L52" s="22">
        <f t="shared" si="8"/>
        <v>51040995.130000003</v>
      </c>
      <c r="M52" s="22">
        <f t="shared" si="8"/>
        <v>42170075.060000002</v>
      </c>
      <c r="N52" s="22">
        <f t="shared" si="8"/>
        <v>42620497.149999999</v>
      </c>
      <c r="O52" s="22">
        <f t="shared" si="8"/>
        <v>0</v>
      </c>
      <c r="P52" s="22">
        <f t="shared" si="8"/>
        <v>0</v>
      </c>
      <c r="Q52" s="22">
        <f t="shared" si="8"/>
        <v>0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271737034.31999999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44" t="s">
        <v>59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0" t="s">
        <v>3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2"/>
    </row>
    <row r="62" spans="1:39" ht="15.75">
      <c r="A62" s="38"/>
      <c r="B62" s="38"/>
      <c r="C62" s="43" t="s">
        <v>4</v>
      </c>
      <c r="D62" s="43"/>
      <c r="E62" s="43"/>
      <c r="F62" s="34" t="s">
        <v>5</v>
      </c>
      <c r="G62" s="35"/>
      <c r="H62" s="36"/>
      <c r="I62" s="34" t="s">
        <v>6</v>
      </c>
      <c r="J62" s="35"/>
      <c r="K62" s="36"/>
      <c r="L62" s="34" t="s">
        <v>7</v>
      </c>
      <c r="M62" s="35"/>
      <c r="N62" s="36"/>
      <c r="O62" s="34" t="s">
        <v>8</v>
      </c>
      <c r="P62" s="35"/>
      <c r="Q62" s="36"/>
      <c r="R62" s="34" t="s">
        <v>9</v>
      </c>
      <c r="S62" s="35"/>
      <c r="T62" s="36"/>
      <c r="U62" s="34" t="s">
        <v>10</v>
      </c>
      <c r="V62" s="35"/>
      <c r="W62" s="36"/>
      <c r="X62" s="34" t="s">
        <v>11</v>
      </c>
      <c r="Y62" s="35"/>
      <c r="Z62" s="36"/>
      <c r="AA62" s="34" t="s">
        <v>12</v>
      </c>
      <c r="AB62" s="35"/>
      <c r="AC62" s="36"/>
      <c r="AD62" s="34" t="s">
        <v>13</v>
      </c>
      <c r="AE62" s="35"/>
      <c r="AF62" s="36"/>
      <c r="AG62" s="34" t="s">
        <v>14</v>
      </c>
      <c r="AH62" s="35"/>
      <c r="AI62" s="36"/>
      <c r="AJ62" s="34" t="s">
        <v>15</v>
      </c>
      <c r="AK62" s="35"/>
      <c r="AL62" s="3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07/05/2026</v>
      </c>
    </row>
    <row r="100" spans="1:39" ht="15.75">
      <c r="A100" s="44" t="s">
        <v>65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45" t="s">
        <v>3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</row>
    <row r="103" spans="1:39" ht="15.75">
      <c r="A103" s="38"/>
      <c r="B103" s="38"/>
      <c r="C103" s="43" t="s">
        <v>4</v>
      </c>
      <c r="D103" s="43"/>
      <c r="E103" s="43"/>
      <c r="F103" s="34" t="s">
        <v>5</v>
      </c>
      <c r="G103" s="35"/>
      <c r="H103" s="36"/>
      <c r="I103" s="34" t="s">
        <v>6</v>
      </c>
      <c r="J103" s="35"/>
      <c r="K103" s="36"/>
      <c r="L103" s="34" t="s">
        <v>7</v>
      </c>
      <c r="M103" s="35"/>
      <c r="N103" s="36"/>
      <c r="O103" s="34" t="s">
        <v>8</v>
      </c>
      <c r="P103" s="35"/>
      <c r="Q103" s="36"/>
      <c r="R103" s="34" t="s">
        <v>9</v>
      </c>
      <c r="S103" s="35"/>
      <c r="T103" s="36"/>
      <c r="U103" s="34" t="s">
        <v>10</v>
      </c>
      <c r="V103" s="35"/>
      <c r="W103" s="36"/>
      <c r="X103" s="34" t="s">
        <v>11</v>
      </c>
      <c r="Y103" s="35"/>
      <c r="Z103" s="36"/>
      <c r="AA103" s="34" t="s">
        <v>12</v>
      </c>
      <c r="AB103" s="35"/>
      <c r="AC103" s="36"/>
      <c r="AD103" s="34" t="s">
        <v>13</v>
      </c>
      <c r="AE103" s="35"/>
      <c r="AF103" s="36"/>
      <c r="AG103" s="34" t="s">
        <v>14</v>
      </c>
      <c r="AH103" s="35"/>
      <c r="AI103" s="36"/>
      <c r="AJ103" s="34" t="s">
        <v>15</v>
      </c>
      <c r="AK103" s="35"/>
      <c r="AL103" s="3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t="shared" si="18"/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07/05/2026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  <mergeCell ref="U103:W103"/>
    <mergeCell ref="X103:Z103"/>
    <mergeCell ref="AA103:AC103"/>
    <mergeCell ref="AA6:AC6"/>
    <mergeCell ref="X62:Z62"/>
    <mergeCell ref="AA62:AC62"/>
    <mergeCell ref="F103:H103"/>
    <mergeCell ref="I103:K103"/>
    <mergeCell ref="L103:N103"/>
    <mergeCell ref="O103:Q103"/>
    <mergeCell ref="R103:T103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G62:AI62"/>
    <mergeCell ref="AJ62:AL62"/>
    <mergeCell ref="AD62:AF62"/>
    <mergeCell ref="X6:Z6"/>
    <mergeCell ref="AD103:AF103"/>
    <mergeCell ref="AG103:AI103"/>
    <mergeCell ref="AJ103:AL103"/>
    <mergeCell ref="AJ6:AL6"/>
    <mergeCell ref="A59:AM59"/>
    <mergeCell ref="AD6:AF6"/>
    <mergeCell ref="AG6:AI6"/>
    <mergeCell ref="U6:W6"/>
    <mergeCell ref="A100:AM100"/>
    <mergeCell ref="A102:A104"/>
    <mergeCell ref="B102:B104"/>
    <mergeCell ref="E102:AM102"/>
    <mergeCell ref="C103:E103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9A0C17A-F14B-44B2-AB9A-F61EF16D2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AAA76E-410A-4ACE-8489-267ABE9236AA}">
  <ds:schemaRefs>
    <ds:schemaRef ds:uri="http://purl.org/dc/elements/1.1/"/>
    <ds:schemaRef ds:uri="http://purl.org/dc/terms/"/>
    <ds:schemaRef ds:uri="55306d8f-6ac8-4d4b-898a-9b8a7bc1d116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ec51211-4e70-446f-ac4c-34342dd19df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2026-07-03T12:26:46Z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