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30" documentId="8_{C809BAF5-23FF-4A40-9383-A3F0A968DF2A}" xr6:coauthVersionLast="47" xr6:coauthVersionMax="47" xr10:uidLastSave="{B78FE800-A681-4559-961E-4582702EFA48}"/>
  <bookViews>
    <workbookView xWindow="-24120" yWindow="1530" windowWidth="24240" windowHeight="130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D12" i="1"/>
  <c r="C18" i="1" l="1"/>
  <c r="B18" i="1"/>
  <c r="B12" i="1"/>
  <c r="C24" i="2"/>
  <c r="C13" i="2"/>
  <c r="O16" i="1" l="1"/>
  <c r="O11" i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24" i="2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<sst xmlns="http://schemas.openxmlformats.org/spreadsheetml/2006/main" count="44" uniqueCount="39">
  <si>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</si>
  <si>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</si>
  <si>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</si>
  <si>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</si>
  <si>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</si>
  <si>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</si>
  <si>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</si>
  <si>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</si>
  <si>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</si>
  <si>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</si>
  <si>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</si>
  <si>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</si>
  <si>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</si>
  <si>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</si>
  <si>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</si>
  <si>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</si>
  <si>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</si>
  <si>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</si>
  <si>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</si>
  <si>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</si>
  <si>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</si>
  <si>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</si>
  <si>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</si>
  <si>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</si>
  <si>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</si>
  <si>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</si>
  <si>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</si>
  <si>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</si>
  <si>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</si>
  <si>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</si>
  <si>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</si>
  <si>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</si>
  <si>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</si>
  <si>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</si>
  <si>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</si>
  <si>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</si>
  <si>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</si>
  <si>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Data da última atualização: 07/04/2026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</si>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</sst>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9" zoomScale="70" zoomScaleNormal="70" zoomScaleSheetLayoutView="55" workbookViewId="0">
      <selection activeCell="Q5" sqref="Q5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38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/>
      <c r="G8" s="26"/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/>
      <c r="G9" s="26"/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/>
      <c r="G10" s="26"/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>
        <v>5572.28</v>
      </c>
      <c r="E11" s="26">
        <v>4897.5600000000004</v>
      </c>
      <c r="F11" s="26"/>
      <c r="G11" s="26"/>
      <c r="H11" s="26"/>
      <c r="I11" s="26"/>
      <c r="J11" s="31"/>
      <c r="K11" s="31"/>
      <c r="L11" s="31"/>
      <c r="M11" s="31"/>
      <c r="N11" s="31"/>
      <c r="O11" s="27">
        <f>SUM(B11:N11)</f>
        <v>530403.99000000011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>
        <f>4468.36+2430.92</f>
        <v>6899.28</v>
      </c>
      <c r="E12" s="26">
        <v>7788.87</v>
      </c>
      <c r="F12" s="26"/>
      <c r="G12" s="26"/>
      <c r="H12" s="26"/>
      <c r="I12" s="26"/>
      <c r="J12" s="31"/>
      <c r="K12" s="31"/>
      <c r="L12" s="31"/>
      <c r="M12" s="31"/>
      <c r="N12" s="31"/>
      <c r="O12" s="27">
        <f t="shared" si="0"/>
        <v>658440.92000000004</v>
      </c>
    </row>
    <row r="13" spans="1:15" ht="30">
      <c r="A13" s="10" t="s">
        <v>31</v>
      </c>
      <c r="B13" s="31">
        <v>1354962.65</v>
      </c>
      <c r="C13" s="26">
        <v>0</v>
      </c>
      <c r="D13" s="26">
        <v>14521.53</v>
      </c>
      <c r="E13" s="26">
        <v>12763.16</v>
      </c>
      <c r="F13" s="26"/>
      <c r="G13" s="26"/>
      <c r="H13" s="26"/>
      <c r="I13" s="26"/>
      <c r="J13" s="31"/>
      <c r="K13" s="31"/>
      <c r="L13" s="31"/>
      <c r="M13" s="31"/>
      <c r="N13" s="31"/>
      <c r="O13" s="27">
        <f t="shared" si="0"/>
        <v>1382247.3399999999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26993.09</v>
      </c>
      <c r="E14" s="28">
        <f t="shared" si="1"/>
        <v>25449.59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2571092.25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>
        <v>0</v>
      </c>
      <c r="E16" s="37">
        <v>0</v>
      </c>
      <c r="F16" s="37"/>
      <c r="G16" s="37"/>
      <c r="H16" s="37"/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/>
      <c r="G17" s="37"/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>
        <v>0</v>
      </c>
      <c r="E18" s="38">
        <v>0</v>
      </c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26993.09</v>
      </c>
      <c r="E19" s="30">
        <f t="shared" si="2"/>
        <v>25449.59</v>
      </c>
      <c r="F19" s="30">
        <f>F14+F18</f>
        <v>0</v>
      </c>
      <c r="G19" s="30">
        <f t="shared" si="2"/>
        <v>0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2780241.63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37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C16" sqref="C16"/>
    </sheetView>
  </sheetViews>
  <sheetFormatPr defaultRowHeight="14.25"/>
  <cols>
    <col min="1" max="1" width="12.5" bestFit="1" customWidth="1"/>
    <col min="2" max="2" width="12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/>
      <c r="B3" s="48"/>
      <c r="C3" s="48"/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0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>
        <v>1362003</v>
      </c>
      <c r="F10" s="48">
        <v>1725</v>
      </c>
      <c r="G10" s="59"/>
      <c r="I10" s="47">
        <v>1363000</v>
      </c>
      <c r="J10" s="48">
        <v>12763.16</v>
      </c>
      <c r="K10" s="62"/>
      <c r="Q10" s="14"/>
    </row>
    <row r="11" spans="1:17" ht="15" thickBot="1">
      <c r="A11" s="47"/>
      <c r="B11" s="47"/>
      <c r="C11" s="47"/>
      <c r="E11" s="47">
        <v>1361007</v>
      </c>
      <c r="F11" s="48">
        <v>3927.3</v>
      </c>
      <c r="G11" s="59"/>
      <c r="I11" s="47">
        <v>1363000</v>
      </c>
      <c r="J11" s="47">
        <v>0</v>
      </c>
      <c r="K11" s="62"/>
      <c r="Q11" s="14"/>
    </row>
    <row r="12" spans="1:17" ht="15.75" thickTop="1" thickBot="1">
      <c r="A12" s="47"/>
      <c r="B12" s="47"/>
      <c r="C12" s="54"/>
      <c r="E12" s="47">
        <v>1362003</v>
      </c>
      <c r="F12" s="48">
        <v>2136.5700000000002</v>
      </c>
      <c r="G12" s="59"/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>
        <v>1350005</v>
      </c>
      <c r="B15" s="48">
        <v>1000000</v>
      </c>
      <c r="C15" s="48">
        <v>1000000</v>
      </c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7788.8700000000008</v>
      </c>
      <c r="I24" s="47"/>
      <c r="J24" s="50"/>
      <c r="K24" s="57">
        <f>SUM(J9:J10)-SUM(K9:K10)</f>
        <v>12763.16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030B0-1394-4288-80DF-ECC63539B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eec51211-4e70-446f-ac4c-34342dd19df9"/>
    <ds:schemaRef ds:uri="http://purl.org/dc/elements/1.1/"/>
    <ds:schemaRef ds:uri="55306d8f-6ac8-4d4b-898a-9b8a7bc1d11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2026-04-07T15:33:50Z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