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peam.sharepoint.com/sites/DOF/Shared Documents/General/DOF/ANO 2026/TRANSPARÊNCIA/1 - ORDEM CRONOLÓGICA DE PAGAMENTOS/08. Agosto/"/>
    </mc:Choice>
  </mc:AlternateContent>
  <xr:revisionPtr revIDLastSave="2" documentId="8_{B9B41E96-CBC5-45B2-8D6F-BDC0593E6E5C}" xr6:coauthVersionLast="47" xr6:coauthVersionMax="47" xr10:uidLastSave="{758C9BE5-8E1A-4D68-8F02-B832CCFA0364}"/>
  <bookViews>
    <workbookView xWindow="-24120" yWindow="-120" windowWidth="24240" windowHeight="13020" xr2:uid="{D7B00C21-B04A-4C9E-B606-910643ADD015}"/>
  </bookViews>
  <sheets>
    <sheet name="Locações" sheetId="1" r:id="rId1"/>
  </sheets>
  <externalReferences>
    <externalReference r:id="rId2"/>
  </externalReferences>
  <definedNames>
    <definedName name="_xlnm._FilterDatabase" localSheetId="0" hidden="1">Locações!$D$1:$D$29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26" i="1" l="1"/>
  <c r="L23" i="1"/>
  <c r="L21" i="1"/>
  <c r="L20" i="1"/>
  <c r="L19" i="1"/>
  <c r="L17" i="1"/>
  <c r="L15" i="1"/>
  <c r="L13" i="1"/>
  <c r="L11" i="1"/>
  <c r="L10" i="1"/>
  <c r="L8" i="1"/>
  <c r="L7" i="1"/>
  <c r="A2" i="1"/>
</calcChain>
</file>

<file path=xl/sharedStrings.xml><?xml version="1.0" encoding="utf-8"?>
<sst xmlns="http://schemas.openxmlformats.org/spreadsheetml/2006/main" count="125" uniqueCount="87">
  <si>
    <t>ORDEM CRONOLÓGICA DE PAGAMENTOS – PGJ/AM</t>
  </si>
  <si>
    <r>
      <rPr>
        <b/>
        <sz val="14"/>
        <color rgb="FF000000"/>
        <rFont val="Arial"/>
        <family val="2"/>
        <charset val="1"/>
      </rPr>
      <t xml:space="preserve">ORDEM CRONOLÓGICA DE PAGAMENTO DE </t>
    </r>
    <r>
      <rPr>
        <b/>
        <sz val="14"/>
        <color rgb="FF2A6099"/>
        <rFont val="Arial"/>
        <family val="2"/>
        <charset val="1"/>
      </rPr>
      <t xml:space="preserve"> LOCAÇÕES</t>
    </r>
  </si>
  <si>
    <t>Mês</t>
  </si>
  <si>
    <t>N° Seq.</t>
  </si>
  <si>
    <t>CPF/CNPJ</t>
  </si>
  <si>
    <t xml:space="preserve">Empresa/ Nome </t>
  </si>
  <si>
    <t>Objeto</t>
  </si>
  <si>
    <t>Nota Fiscal</t>
  </si>
  <si>
    <t>Data de exigibilidade</t>
  </si>
  <si>
    <t>NL</t>
  </si>
  <si>
    <t>Valor da NL</t>
  </si>
  <si>
    <t>Data de pgto.</t>
  </si>
  <si>
    <t>Justificativa</t>
  </si>
  <si>
    <t>Valor pago</t>
  </si>
  <si>
    <t>SEI</t>
  </si>
  <si>
    <t>AGOSTO</t>
  </si>
  <si>
    <t>VANIAS BATISTA MENDONÇA</t>
  </si>
  <si>
    <t>Liquidação da NE nº 2026NE0000830 - Ref. a pagamento de aluguel dos imóveis localizados na Av. André Araújo, 129, Rua Belo Horizonte, s/n, e Av. André Araújo, 115, Adrianópolis, ref. julho/2026, Contrato Administrativo 035/2024-MP/PGJ, 6º Termo de Apostilamento, SEI 2026.017764.</t>
  </si>
  <si>
    <t>RECIBO 07/2026</t>
  </si>
  <si>
    <t>1514/2026</t>
  </si>
  <si>
    <t>2026.017764</t>
  </si>
  <si>
    <t>Liquidação da NE nº 2026NE0000818 - Ref. a pagamento de aluguel dos imóveis localizados na Av. André Araújo, 129, Rua Belo Horizonte, s/n, e Av. André Araújo, 115, Adrianópolis, ref. julho/2026, Contrato Administrativo 035/2024-MP/PGJ, 6º Termo de Apostilamento, SEI 2026.017764.</t>
  </si>
  <si>
    <t>1515/2026</t>
  </si>
  <si>
    <t xml:space="preserve"> SAMUEL MENDES DA SILVA</t>
  </si>
  <si>
    <t>Liquidação da NE nº 2026NE0000386 - Ref. locação de imóvel situado na Av. Francisco de Paula, nº 141, Tancredo Neves, Juruá/AM, destinado à Promotoria de Justiça de Juruá, competência julho/2026, CA nº 004/2021-MP/PGJ - 5º TA,  SEI 2026.018099.</t>
  </si>
  <si>
    <t>1516/2026</t>
  </si>
  <si>
    <t>2026.018099</t>
  </si>
  <si>
    <t>COENCIL EMPREENDIMENTOS IMOBILIÁRIOS LTDA</t>
  </si>
  <si>
    <t>Liquidação da NE nº 2026NE0000776 - Ref. locação de 2 imóveis conjugados, Rua São Luiz, nº 624, e Av. Jornalista Umberto Calderaro Filho, nº 175, Adrianópolis/Manaus-AM, ref. Julho/2026, Contrato 029/2024-MP/PGJ, 6º Termo de Apostilamento, Recibo nº 102/2026, SEI 2026.017884.</t>
  </si>
  <si>
    <t>RECIBO 102/2026</t>
  </si>
  <si>
    <t>1540/2026</t>
  </si>
  <si>
    <t>2026.017884</t>
  </si>
  <si>
    <t>Liquidação da NE nº 2026NE0000001 - Ref. serviço de locação do imóvel na Avenida Djalma Batista, n.º 1.018 A, Bairro Chapada, Manaus/AM (CA 015/2025 - MP/PGJ) relativo a Julho/2026, conforme documentos no SEI 2026.017882.</t>
  </si>
  <si>
    <t>RECIBO 08/2026</t>
  </si>
  <si>
    <t>1541/2026</t>
  </si>
  <si>
    <t>2026.017882</t>
  </si>
  <si>
    <t>PEDRO CAVALCANTE DA COSTA</t>
  </si>
  <si>
    <t>Liquidação da NE nº 2026NE0000810 - Ref. à locação de imóvel na Av. Adail de Sá, nº 15-C, Centro, Careiro Castanho/AM, destinado à instalação da Promotoria de Justiça, ref. julho/2026, Contrato Adm. nº 004/2025/MP-PGJ e docs. SEI 2026.018457.</t>
  </si>
  <si>
    <t>1605/2026</t>
  </si>
  <si>
    <t>2026.018457</t>
  </si>
  <si>
    <t>TENELANDIA RODRIGUES DE MATOS OLIVEIRA</t>
  </si>
  <si>
    <t>Liquidação da NE nº 2026NE0000809 - Ref. a locação de imóvel na Rua Morcy Barroso, s/n, Centro, Ipixuna/AM, para funcionamento da Promotoria de Justiça da Comarca de Ipixuna, conforme CA 034/2024-MP/PGJ, competência Julho/2026, SEI 2026.018243.</t>
  </si>
  <si>
    <t>1618/2026</t>
  </si>
  <si>
    <t>2026.018243</t>
  </si>
  <si>
    <t xml:space="preserve"> RAFAEL SANTOS DE OLIVEIRA</t>
  </si>
  <si>
    <t>Liquidação da NE nº 2026NE0000812 - Ref. à locação com facilities do imóvel situado na Rua Costa e Silva, s/nº, Centro – Beruri/AM, destinado à instalação da Promotoria de Justiça de Beruri/AM, ref. Julho/2026, Contrato Administrativo nº 014/2025-MP/PGJ, conforme docs. do SEI 2026.018241.</t>
  </si>
  <si>
    <t>1631/2026</t>
  </si>
  <si>
    <t>2026.018241</t>
  </si>
  <si>
    <t xml:space="preserve"> MARIA DA GLORIA DA SILVA CONRADO</t>
  </si>
  <si>
    <t xml:space="preserve">Liquidação da NE nº 2025NE0000638 - Ref. locação de imóvel EIRUNEPÉ - AM (CA N° 012/2023 - MP/PGJ - 2º TA) relativo a Dezembro/2025, conforme documentos do SEI 2026.018237.
</t>
  </si>
  <si>
    <t>RECIBO 012/2025</t>
  </si>
  <si>
    <t>1635/2026</t>
  </si>
  <si>
    <t>2026.018237</t>
  </si>
  <si>
    <t>Liquidação da NE nº 2026NE0000009 - Ref. locação de imóvel EIRUNEPÉ - AM (CA N° 012/2023 - MP/PGJ - 2º TA) relativo a Dezembro/2025, conforme documentos do SEI 2026.018237.</t>
  </si>
  <si>
    <t>1636/2026</t>
  </si>
  <si>
    <t>Liquidação da NE nº 2026NE0000009 - Ref. locação de imóvel EIRUNEPÉ - AM (CA N° 012/2023 - MP/PGJ - 3º e 4º TA) relativo ao período de janeiro a julho/2026, conforme documentos do SEI 2026.018240.</t>
  </si>
  <si>
    <t>RECIBO 001007/2026</t>
  </si>
  <si>
    <t>1637/2026</t>
  </si>
  <si>
    <t>2026.018240</t>
  </si>
  <si>
    <t>Liquidação da NE nº 2026NE0000542 - Ref. locação de imóvel EIRUNEPÉ - AM (CA N° 012/2023 - MP/PGJ - 3º e 4º TA) relativo ao período de janeiro a julho/2026, conforme documentos do SEI 2026.018240.</t>
  </si>
  <si>
    <t>1638/2026</t>
  </si>
  <si>
    <t>ALVES LIRA LTDA</t>
  </si>
  <si>
    <t>Liquidação da NE nº 2026NE0000805 - Ref. à locação do imóvel situado na Rua Belo Horizonte, nº 500, Aleixo, Manaus/AM, destinado a abrigar Promotorias de Justiça da Capital, referente à competência julho/2026, Contrato Administrativo nº 016/2020-MP/PGJ, 4º Termo Aditivo, conforme documentos do SEI 2026.018800.</t>
  </si>
  <si>
    <t>1642/2026</t>
  </si>
  <si>
    <t>2026.018800</t>
  </si>
  <si>
    <t>ARTUR SANTOS CARDOSO</t>
  </si>
  <si>
    <t>Liquidação da NE nº 2026NE0000881 - Ref. locação de imóvel em Careiro da Várzea/AM, Contrato Adm. nº 011/2024-MP/PGJ, 28ª parcela, período de 20/07/2026 a 20/08/2026, locador Artur Santos Cardoso, conforme requerimento/recibo e atesto do SEI 2026.019199.</t>
  </si>
  <si>
    <t>1675/2026</t>
  </si>
  <si>
    <t>2026.019199</t>
  </si>
  <si>
    <t>JOZIVAN DOS SANTOS SOUZA</t>
  </si>
  <si>
    <t>Liquidação da NE nº 2026NE0000807 - Ref. locação do imóvel situado na Rua Coronel Domingos Dutra, nº 81, Centro, Barreirinha/AM, onde funciona a Promotoria de Justiça, CA nº 006/2023-MP/PGJ, 2º TA, competência julho/2026, conforme documentos do SEI 2026.019188.</t>
  </si>
  <si>
    <t>1678/2026</t>
  </si>
  <si>
    <t>2026.019188</t>
  </si>
  <si>
    <t>JOSIELE SILVA DE SOUZA</t>
  </si>
  <si>
    <t>1682/2026</t>
  </si>
  <si>
    <t>2026.018096</t>
  </si>
  <si>
    <t>VIA DIRETA TELECOMUNICACOES VIA SATELITE E INTERNET LTDA</t>
  </si>
  <si>
    <t>Liquidação da NE nº 2026NE0000029 - Ref. serviços de conectividade à internet via satélite LEO e cessão de infraestrutura/equip. de rede p/ PJs do Interior, CA 023/2024-MPAM, 1º TA, comp. Junho/2026, NFS-e 338, SEI 2026.015865.</t>
  </si>
  <si>
    <t>338/2026</t>
  </si>
  <si>
    <t>1738/2026</t>
  </si>
  <si>
    <t>2026.015865</t>
  </si>
  <si>
    <t>Liquidação da NE nº 2026NE0000874 - Ref. serviços de conectividade à internet via satélite LEO e cessão de infraestrutura/equip. de rede p/ PJs do Interior, CA 023/2024-MPAM, 1º TA, comp. Junho/2026, NFS-e 338, SEI 2026.015865.</t>
  </si>
  <si>
    <t>1739/2026</t>
  </si>
  <si>
    <t>Fonte da informação: Sistema eletronico de informações (SEI) e sistema AFI. DOF/MPAM.</t>
  </si>
  <si>
    <t>FUNDAMENTO LEGAL: Lei nº 4.320/1964, art. 63; Decreto nº 93.872/1986, art. 36; Lei nº</t>
  </si>
  <si>
    <t>8.666/1993 art. 73; Lei nº 14.129/2021, art. 29, § 2º, VI; Lei nº 14.133/2021, arts. 140 e 141, § 3º; e</t>
  </si>
  <si>
    <t>Instrução Normativa nº 2/2016 do Ministério do Planejamento, art. 3º.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</si>
</sst>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[$-416]d/m/yyyy"/>
    <numFmt numFmtId="167" formatCode="_-&quot;R$ &quot;* #,##0.00_-;&quot;-R$ &quot;* #,##0.00_-;_-&quot;R$ &quot;* \-??_-;_-@_-"/>
  </numFmts>
  <fonts count="1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Liberation Sans1"/>
      <family val="2"/>
      <charset val="1"/>
    </font>
    <font>
      <b/>
      <sz val="14"/>
      <color rgb="FFFF0000"/>
      <name val="Arial1"/>
      <charset val="1"/>
    </font>
    <font>
      <b/>
      <sz val="16"/>
      <color rgb="FF000000"/>
      <name val="Arial1"/>
      <charset val="1"/>
    </font>
    <font>
      <b/>
      <sz val="14"/>
      <color rgb="FF000000"/>
      <name val="Arial"/>
      <family val="2"/>
      <charset val="1"/>
    </font>
    <font>
      <b/>
      <sz val="14"/>
      <color rgb="FF2A6099"/>
      <name val="Arial"/>
      <family val="2"/>
      <charset val="1"/>
    </font>
    <font>
      <b/>
      <sz val="12"/>
      <color rgb="FFFFFFFF"/>
      <name val="Arial1"/>
      <charset val="1"/>
    </font>
    <font>
      <sz val="11"/>
      <name val="Calibri"/>
      <family val="2"/>
    </font>
    <font>
      <u/>
      <sz val="11"/>
      <color rgb="FF0000FF"/>
      <name val="Calibri"/>
      <family val="2"/>
      <charset val="1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C00000"/>
      </patternFill>
    </fill>
    <fill>
      <patternFill patternType="solid">
        <fgColor rgb="FF808080"/>
        <bgColor rgb="FF969696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167" fontId="1" fillId="0" borderId="0" applyBorder="0" applyProtection="0"/>
    <xf numFmtId="0" fontId="9" fillId="0" borderId="0" applyBorder="0" applyProtection="0"/>
    <xf numFmtId="0" fontId="2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49" fontId="3" fillId="0" borderId="0" xfId="3" applyNumberFormat="1" applyFont="1" applyAlignment="1">
      <alignment horizontal="right" vertical="center"/>
    </xf>
    <xf numFmtId="0" fontId="4" fillId="0" borderId="0" xfId="3" applyFont="1" applyAlignment="1">
      <alignment horizontal="left"/>
    </xf>
    <xf numFmtId="0" fontId="4" fillId="0" borderId="0" xfId="3" applyFont="1" applyAlignment="1">
      <alignment horizontal="left" vertical="center" wrapText="1"/>
    </xf>
    <xf numFmtId="0" fontId="5" fillId="0" borderId="1" xfId="3" applyFont="1" applyBorder="1" applyAlignment="1">
      <alignment horizontal="left"/>
    </xf>
    <xf numFmtId="0" fontId="5" fillId="0" borderId="1" xfId="3" applyFont="1" applyBorder="1" applyAlignment="1">
      <alignment horizontal="left" vertical="center" wrapText="1"/>
    </xf>
    <xf numFmtId="0" fontId="5" fillId="0" borderId="1" xfId="3" applyFont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/>
    </xf>
    <xf numFmtId="0" fontId="7" fillId="3" borderId="2" xfId="3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2" applyBorder="1" applyAlignment="1">
      <alignment wrapText="1"/>
    </xf>
    <xf numFmtId="0" fontId="9" fillId="0" borderId="2" xfId="2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 wrapText="1"/>
    </xf>
    <xf numFmtId="167" fontId="8" fillId="0" borderId="2" xfId="1" applyFont="1" applyBorder="1" applyAlignment="1" applyProtection="1">
      <alignment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3" xfId="0" applyFont="1" applyBorder="1" applyAlignment="1">
      <alignment horizontal="center" vertical="center" wrapText="1"/>
    </xf>
    <xf numFmtId="166" fontId="8" fillId="0" borderId="3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167" fontId="8" fillId="0" borderId="3" xfId="1" applyFont="1" applyBorder="1" applyAlignment="1" applyProtection="1">
      <alignment vertical="center" wrapText="1"/>
    </xf>
    <xf numFmtId="0" fontId="8" fillId="0" borderId="3" xfId="0" applyFont="1" applyBorder="1" applyAlignment="1">
      <alignment wrapText="1"/>
    </xf>
    <xf numFmtId="14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/>
    <xf numFmtId="0" fontId="9" fillId="0" borderId="2" xfId="2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vertical="center" wrapText="1"/>
    </xf>
    <xf numFmtId="166" fontId="8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167" fontId="8" fillId="0" borderId="2" xfId="1" applyFont="1" applyBorder="1" applyAlignment="1" applyProtection="1">
      <alignment vertical="center"/>
    </xf>
    <xf numFmtId="167" fontId="8" fillId="0" borderId="2" xfId="1" applyFont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167" fontId="8" fillId="0" borderId="2" xfId="1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0" fillId="0" borderId="4" xfId="0" applyBorder="1" applyAlignment="1">
      <alignment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</cellXfs>
  <cellStyles count="4">
    <cellStyle name="Hiperlink" xfId="2" builtinId="8"/>
    <cellStyle name="Moeda" xfId="1" builtinId="4"/>
    <cellStyle name="Normal" xfId="0" builtinId="0"/>
    <cellStyle name="Normal 2" xfId="3" xr:uid="{16DB200C-1AF4-4336-8B34-1B376C637C34}"/>
  </cellStyles>
  <dxfs count="2">
    <dxf>
      <numFmt numFmtId="165" formatCode="00&quot;.&quot;000&quot;.&quot;000&quot;/&quot;0000&quot;-&quot;00"/>
    </dxf>
    <dxf>
      <numFmt numFmtId="164" formatCode="000&quot;.&quot;000&quot;.&quot;000&quot;-&quot;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885264</xdr:colOff>
      <xdr:row>0</xdr:row>
      <xdr:rowOff>824565</xdr:rowOff>
    </xdr:to>
    <xdr:pic>
      <xdr:nvPicPr>
        <xdr:cNvPr id="2" name="Figuras 7">
          <a:extLst>
            <a:ext uri="{FF2B5EF4-FFF2-40B4-BE49-F238E27FC236}">
              <a16:creationId xmlns:a16="http://schemas.microsoft.com/office/drawing/2014/main" id="{AAE1A528-7395-40F2-A717-E2F4E3E16E5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4085664" cy="82456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peam.sharepoint.com/sites/DOF/Shared%20Documents/General/DOF/ANO%202026/TRANSPAR&#202;NCIA/1%20-%20ORDEM%20CRONOL&#211;GICA%20DE%20PAGAMENTOS/08.%20Agosto/8.%20ORDEM_CRONOL&#211;GICA_%20DE_%20PAGAMENTOS_AGOSTO.xlsx" TargetMode="External"/><Relationship Id="rId1" Type="http://schemas.openxmlformats.org/officeDocument/2006/relationships/externalLinkPath" Target="8.%20ORDEM_CRONOL&#211;GICA_%20DE_%20PAGAMENTOS_AGO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ens"/>
      <sheetName val="Locações"/>
      <sheetName val="Serviços"/>
      <sheetName val="Obras"/>
    </sheetNames>
    <sheetDataSet>
      <sheetData sheetId="0">
        <row r="2">
          <cell r="M2" t="str">
            <v>AGOSTO/2026</v>
          </cell>
        </row>
        <row r="22">
          <cell r="A22" t="str">
            <v>Data da última atualização: 02/09/2026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mpam.mp.br/images/CT_034-2024_-_MP-PGJ_b7158.pdf" TargetMode="External"/><Relationship Id="rId18" Type="http://schemas.openxmlformats.org/officeDocument/2006/relationships/hyperlink" Target="https://www.mpam.mp.br/images-j5/DOF/2026/TRANSPARENCIA/Ordem%20Cronologica/Agosto/Locacoes/RECIBO_001007_2026_MARIA_DA_GLORIA.pdf" TargetMode="External"/><Relationship Id="rId26" Type="http://schemas.openxmlformats.org/officeDocument/2006/relationships/hyperlink" Target="https://www.mpam.mp.br/images/4%C2%BA_TA_ao_CT_016-2020_300ba.pdf" TargetMode="External"/><Relationship Id="rId21" Type="http://schemas.openxmlformats.org/officeDocument/2006/relationships/hyperlink" Target="https://www.mpam.mp.br/images/CT_014-2025_0e77a.pdf" TargetMode="External"/><Relationship Id="rId34" Type="http://schemas.openxmlformats.org/officeDocument/2006/relationships/hyperlink" Target="https://www.mpam.mp.br/images/1%C2%BA_TA_ao_CT_023-2024_-_MP-PGJ_8a6fe.pdf" TargetMode="External"/><Relationship Id="rId7" Type="http://schemas.openxmlformats.org/officeDocument/2006/relationships/hyperlink" Target="https://www.mpam.mp.br/images-j5/DCCON/2026/TERMOS%20ADITIVOS%20-%20CONTRATO/6o%20TAP%20AO%20CT%20035-2024.pdf" TargetMode="External"/><Relationship Id="rId12" Type="http://schemas.openxmlformats.org/officeDocument/2006/relationships/hyperlink" Target="https://www.mpam.mp.br/images/CT_n.%C2%BA_004-2025_-_MP-PGJ_c45ec.pdf" TargetMode="External"/><Relationship Id="rId17" Type="http://schemas.openxmlformats.org/officeDocument/2006/relationships/hyperlink" Target="https://www.mpam.mp.br/images-j5/DOF/2026/TRANSPARENCIA/Ordem%20Cronologica/Agosto/Locacoes/RECIBO_012_2025_MARIA_DA_GLORIA.pdf" TargetMode="External"/><Relationship Id="rId25" Type="http://schemas.openxmlformats.org/officeDocument/2006/relationships/hyperlink" Target="https://www.mpam.mp.br/images-j5/DCCON/2026/TERMOS%20ADITIVOS%20-%20CONTRATO/4o%20TA%20AO%20CT%20012-2023.pdf" TargetMode="External"/><Relationship Id="rId33" Type="http://schemas.openxmlformats.org/officeDocument/2006/relationships/hyperlink" Target="https://www.mpam.mp.br/images/1%C2%BA_TA_ao_CT_023-2024_-_MP-PGJ_8a6fe.pdf" TargetMode="External"/><Relationship Id="rId38" Type="http://schemas.openxmlformats.org/officeDocument/2006/relationships/drawing" Target="../drawings/drawing1.xml"/><Relationship Id="rId2" Type="http://schemas.openxmlformats.org/officeDocument/2006/relationships/hyperlink" Target="https://www.mpam.mp.br/images-j5/DOF/2026/TRANSPARENCIA/Ordem%20Cronologica/Agosto/Locacoes/RECIBO_07_2026_VANIAS_MENDONCA.pdf" TargetMode="External"/><Relationship Id="rId16" Type="http://schemas.openxmlformats.org/officeDocument/2006/relationships/hyperlink" Target="https://www.mpam.mp.br/images-j5/DOF/2026/TRANSPARENCIA/Ordem%20Cronologica/Agosto/Locacoes/RECIBO_012_2025_MARIA_DA_GLORIA.pdf" TargetMode="External"/><Relationship Id="rId20" Type="http://schemas.openxmlformats.org/officeDocument/2006/relationships/hyperlink" Target="https://www.mpam.mp.br/images-j5/DOF/2026/TRANSPARENCIA/Ordem%20Cronologica/Agosto/Locacoes/RECIBO_07_2026_ALVES_LIRA.pdf" TargetMode="External"/><Relationship Id="rId29" Type="http://schemas.openxmlformats.org/officeDocument/2006/relationships/hyperlink" Target="https://www.mpam.mp.br/images/1%C2%BA_TA_ao_CT_003-2023_-_MP-PGJ_17eef.pdf" TargetMode="External"/><Relationship Id="rId1" Type="http://schemas.openxmlformats.org/officeDocument/2006/relationships/hyperlink" Target="https://www.mpam.mp.br/images-j5/DOF/2026/TRANSPARENCIA/Ordem%20Cronologica/Agosto/Locacoes/RECIBO_07_2026_VANIAS_MENDONCA.pdf" TargetMode="External"/><Relationship Id="rId6" Type="http://schemas.openxmlformats.org/officeDocument/2006/relationships/hyperlink" Target="https://www.mpam.mp.br/images-j5/DOF/2026/TRANSPARENCIA/Ordem%20Cronologica/Agosto/Locacoes/RECIBO_07_2026_PEDRO_CAVALCANTE.pdf" TargetMode="External"/><Relationship Id="rId11" Type="http://schemas.openxmlformats.org/officeDocument/2006/relationships/hyperlink" Target="https://www.mpam.mp.br/images/CT_015-2025_-_MP-PGJ_1f96c.pdf" TargetMode="External"/><Relationship Id="rId24" Type="http://schemas.openxmlformats.org/officeDocument/2006/relationships/hyperlink" Target="https://www.mpam.mp.br/images-j5/DCCON/2026/TERMOS%20ADITIVOS%20-%20CONTRATO/4o%20TA%20AO%20CT%20012-2023.pdf" TargetMode="External"/><Relationship Id="rId32" Type="http://schemas.openxmlformats.org/officeDocument/2006/relationships/hyperlink" Target="https://www.mpam.mp.br/images-j5/DOF/2026/TRANSPARENCIA/Ordem%20Cronologica/Agosto/Locacoes/RECIBO_07_2026_JOSIELE_SILVA.pdf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www.mpam.mp.br/images-j5/DOF/2026/TRANSPARENCIA/Ordem%20Cronologica/Agosto/Locacoes/RECIBO_08_2026_COENCIL.pdf" TargetMode="External"/><Relationship Id="rId15" Type="http://schemas.openxmlformats.org/officeDocument/2006/relationships/hyperlink" Target="https://www.mpam.mp.br/images-j5/DOF/2026/TRANSPARENCIA/Ordem%20Cronologica/Agosto/Locacoes/RECIBO_07_2026_RAFAEL_SANTOS.pdf" TargetMode="External"/><Relationship Id="rId23" Type="http://schemas.openxmlformats.org/officeDocument/2006/relationships/hyperlink" Target="https://www.mpam.mp.br/images/2%C2%BA_TA_ao_CT_012-2023_-_MP-PGJ_9936c.pdf" TargetMode="External"/><Relationship Id="rId28" Type="http://schemas.openxmlformats.org/officeDocument/2006/relationships/hyperlink" Target="https://www.mpam.mp.br/images/2%C2%BA_TA_ao_CT_006-2023_-_MP-PGJ_bca84.pdf" TargetMode="External"/><Relationship Id="rId36" Type="http://schemas.openxmlformats.org/officeDocument/2006/relationships/hyperlink" Target="https://www.mpam.mp.br/images-j5/DOF/2026/TRANSPARENCIA/Ordem%20Cronologica/Agosto/Locacoes/NFS_338_2026_VIA_DIRETA.pdf" TargetMode="External"/><Relationship Id="rId10" Type="http://schemas.openxmlformats.org/officeDocument/2006/relationships/hyperlink" Target="https://www.mpam.mp.br/images-j5/DCCON/2026/TERMOS%20ADITIVOS%20-%20CONTRATO/5o%20TA%20AO%20CT%20004-2021.pdf" TargetMode="External"/><Relationship Id="rId19" Type="http://schemas.openxmlformats.org/officeDocument/2006/relationships/hyperlink" Target="https://www.mpam.mp.br/images-j5/DOF/2026/TRANSPARENCIA/Ordem%20Cronologica/Agosto/Locacoes/RECIBO_001007_2026_MARIA_DA_GLORIA.pdf" TargetMode="External"/><Relationship Id="rId31" Type="http://schemas.openxmlformats.org/officeDocument/2006/relationships/hyperlink" Target="https://www.mpam.mp.br/images-j5/DOF/2026/TRANSPARENCIA/Ordem%20Cronologica/Agosto/Locacoes/RECIBO_07_2026_JOZIVAN_SOUZA.pdf" TargetMode="External"/><Relationship Id="rId4" Type="http://schemas.openxmlformats.org/officeDocument/2006/relationships/hyperlink" Target="https://www.mpam.mp.br/images-j5/DOF/2026/TRANSPARENCIA/Ordem%20Cronologica/Agosto/Locacoes/RECIBO_102_2026_COENCIL.pdf" TargetMode="External"/><Relationship Id="rId9" Type="http://schemas.openxmlformats.org/officeDocument/2006/relationships/hyperlink" Target="https://www.mpam.mp.br/images-j5/DCCON/2026/TERMOS%20ADITIVOS%20-%20CONTRATO/6o%20TAP%20AO%20CT%20029-2024.pdf" TargetMode="External"/><Relationship Id="rId14" Type="http://schemas.openxmlformats.org/officeDocument/2006/relationships/hyperlink" Target="https://www.mpam.mp.br/images-j5/DOF/2026/TRANSPARENCIA/Ordem%20Cronologica/Agosto/Locacoes/RECIBO_07_2026_TENELANDIA.pdf" TargetMode="External"/><Relationship Id="rId22" Type="http://schemas.openxmlformats.org/officeDocument/2006/relationships/hyperlink" Target="https://www.mpam.mp.br/images/2%C2%BA_TA_ao_CT_012-2023_-_MP-PGJ_9936c.pdf" TargetMode="External"/><Relationship Id="rId27" Type="http://schemas.openxmlformats.org/officeDocument/2006/relationships/hyperlink" Target="https://www.mpam.mp.br/images/CT_11-2024_-_MP-PGJ_46fc3.pdf" TargetMode="External"/><Relationship Id="rId30" Type="http://schemas.openxmlformats.org/officeDocument/2006/relationships/hyperlink" Target="https://www.mpam.mp.br/images-j5/DOF/2026/TRANSPARENCIA/Ordem%20Cronologica/Agosto/Locacoes/RECIBO_08_2026_ARTUR_SANTOS.pdf" TargetMode="External"/><Relationship Id="rId35" Type="http://schemas.openxmlformats.org/officeDocument/2006/relationships/hyperlink" Target="https://www.mpam.mp.br/images-j5/DOF/2026/TRANSPARENCIA/Ordem%20Cronologica/Agosto/Locacoes/NFS_338_2026_VIA_DIRETA.pdf" TargetMode="External"/><Relationship Id="rId8" Type="http://schemas.openxmlformats.org/officeDocument/2006/relationships/hyperlink" Target="https://www.mpam.mp.br/images-j5/DCCON/2026/TERMOS%20ADITIVOS%20-%20CONTRATO/6o%20TAP%20AO%20CT%20035-2024.pdf" TargetMode="External"/><Relationship Id="rId3" Type="http://schemas.openxmlformats.org/officeDocument/2006/relationships/hyperlink" Target="https://www.mpam.mp.br/images-j5/DOF/2026/TRANSPARENCIA/Ordem%20Cronologica/Agosto/Locacoes/RECIBO_07_2026_SAMUEL_MEN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00BFD-FAD5-460D-A837-D0F1C5F016D8}">
  <sheetPr>
    <pageSetUpPr fitToPage="1"/>
  </sheetPr>
  <dimension ref="A1:M29"/>
  <sheetViews>
    <sheetView tabSelected="1" topLeftCell="B19" zoomScale="85" zoomScaleNormal="85" workbookViewId="0">
      <selection activeCell="B26" sqref="B26"/>
    </sheetView>
  </sheetViews>
  <sheetFormatPr defaultRowHeight="15"/>
  <cols>
    <col min="1" max="1" width="13.7109375" customWidth="1"/>
    <col min="2" max="2" width="14.7109375" customWidth="1"/>
    <col min="3" max="3" width="19.5703125" customWidth="1"/>
    <col min="4" max="4" width="45.28515625" customWidth="1"/>
    <col min="5" max="5" width="29.5703125" style="2" customWidth="1"/>
    <col min="6" max="6" width="21.85546875" style="3" customWidth="1"/>
    <col min="7" max="7" width="16.42578125" customWidth="1"/>
    <col min="8" max="8" width="10.85546875" hidden="1" customWidth="1"/>
    <col min="9" max="9" width="14.5703125" hidden="1" customWidth="1"/>
    <col min="10" max="10" width="20.85546875" customWidth="1"/>
    <col min="11" max="11" width="14.85546875" customWidth="1"/>
    <col min="12" max="12" width="23.28515625" customWidth="1"/>
    <col min="13" max="13" width="19" customWidth="1"/>
  </cols>
  <sheetData>
    <row r="1" spans="1:13" ht="77.099999999999994" customHeight="1">
      <c r="C1" s="1"/>
      <c r="D1" s="1"/>
      <c r="G1" s="3"/>
      <c r="H1" s="3"/>
      <c r="I1" s="3"/>
      <c r="J1" s="1"/>
    </row>
    <row r="2" spans="1:13" ht="18">
      <c r="A2" s="4" t="str">
        <f>[1]Bens!M2</f>
        <v>AGOSTO/2026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20.25">
      <c r="A3" s="5" t="s">
        <v>0</v>
      </c>
      <c r="B3" s="5"/>
      <c r="C3" s="5"/>
      <c r="D3" s="5"/>
      <c r="E3" s="6"/>
      <c r="G3" s="3"/>
      <c r="H3" s="3"/>
      <c r="I3" s="3"/>
      <c r="J3" s="1"/>
    </row>
    <row r="5" spans="1:13" ht="18">
      <c r="A5" s="7" t="s">
        <v>1</v>
      </c>
      <c r="B5" s="7"/>
      <c r="C5" s="7"/>
      <c r="D5" s="7"/>
      <c r="E5" s="8"/>
      <c r="F5" s="9"/>
      <c r="G5" s="7"/>
      <c r="H5" s="7"/>
      <c r="I5" s="7"/>
      <c r="J5" s="7"/>
      <c r="K5" s="7"/>
      <c r="L5" s="7"/>
    </row>
    <row r="6" spans="1:13" ht="31.5">
      <c r="A6" s="10" t="s">
        <v>2</v>
      </c>
      <c r="B6" s="10" t="s">
        <v>3</v>
      </c>
      <c r="C6" s="11" t="s">
        <v>4</v>
      </c>
      <c r="D6" s="11" t="s">
        <v>5</v>
      </c>
      <c r="E6" s="10" t="s">
        <v>6</v>
      </c>
      <c r="F6" s="11" t="s">
        <v>7</v>
      </c>
      <c r="G6" s="10" t="s">
        <v>8</v>
      </c>
      <c r="H6" s="12" t="s">
        <v>9</v>
      </c>
      <c r="I6" s="12" t="s">
        <v>10</v>
      </c>
      <c r="J6" s="11" t="s">
        <v>11</v>
      </c>
      <c r="K6" s="11" t="s">
        <v>12</v>
      </c>
      <c r="L6" s="11" t="s">
        <v>13</v>
      </c>
      <c r="M6" s="11" t="s">
        <v>14</v>
      </c>
    </row>
    <row r="7" spans="1:13" s="19" customFormat="1" ht="180">
      <c r="A7" s="13" t="s">
        <v>15</v>
      </c>
      <c r="B7" s="13">
        <v>1</v>
      </c>
      <c r="C7" s="13">
        <v>3146650215</v>
      </c>
      <c r="D7" s="13" t="s">
        <v>16</v>
      </c>
      <c r="E7" s="14" t="s">
        <v>17</v>
      </c>
      <c r="F7" s="15" t="s">
        <v>18</v>
      </c>
      <c r="G7" s="16">
        <v>46240</v>
      </c>
      <c r="H7" s="13" t="s">
        <v>19</v>
      </c>
      <c r="I7" s="17">
        <v>7975.44</v>
      </c>
      <c r="J7" s="16">
        <v>46241</v>
      </c>
      <c r="K7" s="13"/>
      <c r="L7" s="17">
        <f>7975.44</f>
        <v>7975.44</v>
      </c>
      <c r="M7" s="18" t="s">
        <v>20</v>
      </c>
    </row>
    <row r="8" spans="1:13" s="19" customFormat="1" ht="180">
      <c r="A8" s="13" t="s">
        <v>15</v>
      </c>
      <c r="B8" s="13">
        <v>2</v>
      </c>
      <c r="C8" s="13">
        <v>3146650215</v>
      </c>
      <c r="D8" s="13" t="s">
        <v>16</v>
      </c>
      <c r="E8" s="14" t="s">
        <v>21</v>
      </c>
      <c r="F8" s="15" t="s">
        <v>18</v>
      </c>
      <c r="G8" s="16">
        <v>46240</v>
      </c>
      <c r="H8" s="18" t="s">
        <v>22</v>
      </c>
      <c r="I8" s="17">
        <v>25923.35</v>
      </c>
      <c r="J8" s="16">
        <v>46241</v>
      </c>
      <c r="K8" s="16"/>
      <c r="L8" s="17">
        <f>8246.46+17676.89</f>
        <v>25923.35</v>
      </c>
      <c r="M8" s="18" t="s">
        <v>20</v>
      </c>
    </row>
    <row r="9" spans="1:13" s="19" customFormat="1" ht="150">
      <c r="A9" s="13" t="s">
        <v>15</v>
      </c>
      <c r="B9" s="13">
        <v>3</v>
      </c>
      <c r="C9" s="13">
        <v>81838018115</v>
      </c>
      <c r="D9" s="13" t="s">
        <v>23</v>
      </c>
      <c r="E9" s="14" t="s">
        <v>24</v>
      </c>
      <c r="F9" s="15" t="s">
        <v>18</v>
      </c>
      <c r="G9" s="16">
        <v>46240</v>
      </c>
      <c r="H9" s="18" t="s">
        <v>25</v>
      </c>
      <c r="I9" s="17">
        <v>3478.08</v>
      </c>
      <c r="J9" s="16">
        <v>46241</v>
      </c>
      <c r="K9" s="16"/>
      <c r="L9" s="17">
        <v>3478.08</v>
      </c>
      <c r="M9" s="18" t="s">
        <v>26</v>
      </c>
    </row>
    <row r="10" spans="1:13" s="19" customFormat="1" ht="150">
      <c r="A10" s="13" t="s">
        <v>15</v>
      </c>
      <c r="B10" s="13">
        <v>4</v>
      </c>
      <c r="C10" s="20">
        <v>84468636000152</v>
      </c>
      <c r="D10" s="20" t="s">
        <v>27</v>
      </c>
      <c r="E10" s="14" t="s">
        <v>28</v>
      </c>
      <c r="F10" s="15" t="s">
        <v>29</v>
      </c>
      <c r="G10" s="21">
        <v>46244</v>
      </c>
      <c r="H10" s="22" t="s">
        <v>30</v>
      </c>
      <c r="I10" s="23">
        <v>130292.29</v>
      </c>
      <c r="J10" s="21">
        <v>46245</v>
      </c>
      <c r="K10" s="24"/>
      <c r="L10" s="23">
        <f>6254.03+124038.26</f>
        <v>130292.29</v>
      </c>
      <c r="M10" s="22" t="s">
        <v>31</v>
      </c>
    </row>
    <row r="11" spans="1:13" ht="135">
      <c r="A11" s="13" t="s">
        <v>15</v>
      </c>
      <c r="B11" s="13">
        <v>5</v>
      </c>
      <c r="C11" s="20">
        <v>84468636000152</v>
      </c>
      <c r="D11" s="20" t="s">
        <v>27</v>
      </c>
      <c r="E11" s="14" t="s">
        <v>32</v>
      </c>
      <c r="F11" s="15" t="s">
        <v>33</v>
      </c>
      <c r="G11" s="25">
        <v>46244</v>
      </c>
      <c r="H11" s="26" t="s">
        <v>34</v>
      </c>
      <c r="I11" s="23">
        <v>80000</v>
      </c>
      <c r="J11" s="21">
        <v>46245</v>
      </c>
      <c r="K11" s="27"/>
      <c r="L11" s="23">
        <f>3840+76160</f>
        <v>80000</v>
      </c>
      <c r="M11" s="22" t="s">
        <v>35</v>
      </c>
    </row>
    <row r="12" spans="1:13" s="19" customFormat="1" ht="135">
      <c r="A12" s="13" t="s">
        <v>15</v>
      </c>
      <c r="B12" s="13">
        <v>6</v>
      </c>
      <c r="C12" s="20">
        <v>44132310230</v>
      </c>
      <c r="D12" s="13" t="s">
        <v>36</v>
      </c>
      <c r="E12" s="14" t="s">
        <v>37</v>
      </c>
      <c r="F12" s="15" t="s">
        <v>18</v>
      </c>
      <c r="G12" s="16">
        <v>46247</v>
      </c>
      <c r="H12" s="18" t="s">
        <v>38</v>
      </c>
      <c r="I12" s="17">
        <v>4000</v>
      </c>
      <c r="J12" s="21">
        <v>46247</v>
      </c>
      <c r="K12" s="16"/>
      <c r="L12" s="17">
        <v>4000</v>
      </c>
      <c r="M12" s="18" t="s">
        <v>39</v>
      </c>
    </row>
    <row r="13" spans="1:13" s="19" customFormat="1" ht="150">
      <c r="A13" s="13" t="s">
        <v>15</v>
      </c>
      <c r="B13" s="13">
        <v>7</v>
      </c>
      <c r="C13" s="13">
        <v>56718608220</v>
      </c>
      <c r="D13" s="13" t="s">
        <v>40</v>
      </c>
      <c r="E13" s="14" t="s">
        <v>41</v>
      </c>
      <c r="F13" s="28" t="s">
        <v>18</v>
      </c>
      <c r="G13" s="16">
        <v>46252</v>
      </c>
      <c r="H13" s="18" t="s">
        <v>42</v>
      </c>
      <c r="I13" s="17">
        <v>5800</v>
      </c>
      <c r="J13" s="21">
        <v>46252</v>
      </c>
      <c r="K13" s="16"/>
      <c r="L13" s="17">
        <f>312.91+5487.09</f>
        <v>5800</v>
      </c>
      <c r="M13" s="18" t="s">
        <v>43</v>
      </c>
    </row>
    <row r="14" spans="1:13" s="19" customFormat="1" ht="165">
      <c r="A14" s="13" t="s">
        <v>15</v>
      </c>
      <c r="B14" s="13">
        <v>8</v>
      </c>
      <c r="C14" s="13">
        <v>631311297</v>
      </c>
      <c r="D14" s="13" t="s">
        <v>44</v>
      </c>
      <c r="E14" s="14" t="s">
        <v>45</v>
      </c>
      <c r="F14" s="15" t="s">
        <v>18</v>
      </c>
      <c r="G14" s="16">
        <v>46254</v>
      </c>
      <c r="H14" s="13" t="s">
        <v>46</v>
      </c>
      <c r="I14" s="17">
        <v>4000</v>
      </c>
      <c r="J14" s="16">
        <v>46255</v>
      </c>
      <c r="K14" s="29"/>
      <c r="L14" s="17">
        <v>4000</v>
      </c>
      <c r="M14" s="18" t="s">
        <v>47</v>
      </c>
    </row>
    <row r="15" spans="1:13" s="19" customFormat="1" ht="120">
      <c r="A15" s="13" t="s">
        <v>15</v>
      </c>
      <c r="B15" s="13">
        <v>9</v>
      </c>
      <c r="C15" s="13">
        <v>40746380291</v>
      </c>
      <c r="D15" s="13" t="s">
        <v>48</v>
      </c>
      <c r="E15" s="14" t="s">
        <v>49</v>
      </c>
      <c r="F15" s="15" t="s">
        <v>50</v>
      </c>
      <c r="G15" s="16">
        <v>46254</v>
      </c>
      <c r="H15" s="13" t="s">
        <v>51</v>
      </c>
      <c r="I15" s="17">
        <v>2711</v>
      </c>
      <c r="J15" s="16">
        <v>46255</v>
      </c>
      <c r="K15" s="29"/>
      <c r="L15" s="17">
        <f>131.84+2579.16</f>
        <v>2711</v>
      </c>
      <c r="M15" s="18" t="s">
        <v>52</v>
      </c>
    </row>
    <row r="16" spans="1:13" s="19" customFormat="1" ht="105">
      <c r="A16" s="13" t="s">
        <v>15</v>
      </c>
      <c r="B16" s="13">
        <v>10</v>
      </c>
      <c r="C16" s="13">
        <v>40746380291</v>
      </c>
      <c r="D16" s="13" t="s">
        <v>48</v>
      </c>
      <c r="E16" s="14" t="s">
        <v>53</v>
      </c>
      <c r="F16" s="15" t="s">
        <v>50</v>
      </c>
      <c r="G16" s="16">
        <v>46254</v>
      </c>
      <c r="H16" s="30" t="s">
        <v>54</v>
      </c>
      <c r="I16" s="17">
        <v>795.69</v>
      </c>
      <c r="J16" s="16">
        <v>46255</v>
      </c>
      <c r="K16" s="29"/>
      <c r="L16" s="17">
        <v>795.69</v>
      </c>
      <c r="M16" s="18" t="s">
        <v>52</v>
      </c>
    </row>
    <row r="17" spans="1:13" s="19" customFormat="1" ht="120">
      <c r="A17" s="13" t="s">
        <v>15</v>
      </c>
      <c r="B17" s="13">
        <v>11</v>
      </c>
      <c r="C17" s="13">
        <v>40746380291</v>
      </c>
      <c r="D17" s="13" t="s">
        <v>48</v>
      </c>
      <c r="E17" s="14" t="s">
        <v>55</v>
      </c>
      <c r="F17" s="15" t="s">
        <v>56</v>
      </c>
      <c r="G17" s="16">
        <v>46254</v>
      </c>
      <c r="H17" s="18" t="s">
        <v>57</v>
      </c>
      <c r="I17" s="17">
        <v>9724.3799999999992</v>
      </c>
      <c r="J17" s="16">
        <v>46255</v>
      </c>
      <c r="K17" s="16"/>
      <c r="L17" s="17">
        <f>5674.67+4049.71</f>
        <v>9724.380000000001</v>
      </c>
      <c r="M17" s="18" t="s">
        <v>58</v>
      </c>
    </row>
    <row r="18" spans="1:13" s="19" customFormat="1" ht="120">
      <c r="A18" s="13" t="s">
        <v>15</v>
      </c>
      <c r="B18" s="13">
        <v>12</v>
      </c>
      <c r="C18" s="13">
        <v>40746380291</v>
      </c>
      <c r="D18" s="13" t="s">
        <v>48</v>
      </c>
      <c r="E18" s="14" t="s">
        <v>59</v>
      </c>
      <c r="F18" s="15" t="s">
        <v>56</v>
      </c>
      <c r="G18" s="16">
        <v>46254</v>
      </c>
      <c r="H18" s="18" t="s">
        <v>60</v>
      </c>
      <c r="I18" s="17">
        <v>14822.45</v>
      </c>
      <c r="J18" s="16">
        <v>46255</v>
      </c>
      <c r="K18" s="16"/>
      <c r="L18" s="17">
        <v>14822.45</v>
      </c>
      <c r="M18" s="18" t="s">
        <v>58</v>
      </c>
    </row>
    <row r="19" spans="1:13" s="19" customFormat="1" ht="180">
      <c r="A19" s="13" t="s">
        <v>15</v>
      </c>
      <c r="B19" s="13">
        <v>13</v>
      </c>
      <c r="C19" s="13">
        <v>5828884000190</v>
      </c>
      <c r="D19" s="13" t="s">
        <v>61</v>
      </c>
      <c r="E19" s="14" t="s">
        <v>62</v>
      </c>
      <c r="F19" s="15" t="s">
        <v>18</v>
      </c>
      <c r="G19" s="31">
        <v>46254</v>
      </c>
      <c r="H19" s="32" t="s">
        <v>63</v>
      </c>
      <c r="I19" s="33">
        <v>116000</v>
      </c>
      <c r="J19" s="31">
        <v>46255</v>
      </c>
      <c r="K19" s="26"/>
      <c r="L19" s="34">
        <f>110432+5568</f>
        <v>116000</v>
      </c>
      <c r="M19" s="32" t="s">
        <v>64</v>
      </c>
    </row>
    <row r="20" spans="1:13" s="19" customFormat="1" ht="150">
      <c r="A20" s="13" t="s">
        <v>15</v>
      </c>
      <c r="B20" s="13">
        <v>14</v>
      </c>
      <c r="C20" s="13">
        <v>60192496204</v>
      </c>
      <c r="D20" s="13" t="s">
        <v>65</v>
      </c>
      <c r="E20" s="14" t="s">
        <v>66</v>
      </c>
      <c r="F20" s="15" t="s">
        <v>33</v>
      </c>
      <c r="G20" s="31">
        <v>46258</v>
      </c>
      <c r="H20" s="32" t="s">
        <v>67</v>
      </c>
      <c r="I20" s="33">
        <v>5500</v>
      </c>
      <c r="J20" s="31">
        <v>46259</v>
      </c>
      <c r="K20" s="26"/>
      <c r="L20" s="34">
        <f>190.47+5309.53</f>
        <v>5500</v>
      </c>
      <c r="M20" s="32" t="s">
        <v>68</v>
      </c>
    </row>
    <row r="21" spans="1:13" s="19" customFormat="1" ht="165">
      <c r="A21" s="13" t="s">
        <v>15</v>
      </c>
      <c r="B21" s="13">
        <v>15</v>
      </c>
      <c r="C21" s="13">
        <v>45629331272</v>
      </c>
      <c r="D21" s="13" t="s">
        <v>69</v>
      </c>
      <c r="E21" s="14" t="s">
        <v>70</v>
      </c>
      <c r="F21" s="15" t="s">
        <v>18</v>
      </c>
      <c r="G21" s="16">
        <v>46258</v>
      </c>
      <c r="H21" s="18" t="s">
        <v>71</v>
      </c>
      <c r="I21" s="17">
        <v>6400</v>
      </c>
      <c r="J21" s="16">
        <v>46259</v>
      </c>
      <c r="K21" s="13"/>
      <c r="L21" s="17">
        <f>557.8+5842.2</f>
        <v>6400</v>
      </c>
      <c r="M21" s="18" t="s">
        <v>72</v>
      </c>
    </row>
    <row r="22" spans="1:13" s="19" customFormat="1" ht="165">
      <c r="A22" s="13" t="s">
        <v>15</v>
      </c>
      <c r="B22" s="13">
        <v>16</v>
      </c>
      <c r="C22" s="13">
        <v>5155244250</v>
      </c>
      <c r="D22" s="13" t="s">
        <v>73</v>
      </c>
      <c r="E22" s="14" t="s">
        <v>70</v>
      </c>
      <c r="F22" s="15" t="s">
        <v>18</v>
      </c>
      <c r="G22" s="16">
        <v>46258</v>
      </c>
      <c r="H22" s="18" t="s">
        <v>74</v>
      </c>
      <c r="I22" s="17">
        <v>1900</v>
      </c>
      <c r="J22" s="16">
        <v>46259</v>
      </c>
      <c r="K22" s="13"/>
      <c r="L22" s="17">
        <v>1900</v>
      </c>
      <c r="M22" s="18" t="s">
        <v>75</v>
      </c>
    </row>
    <row r="23" spans="1:13" s="19" customFormat="1" ht="135">
      <c r="A23" s="35"/>
      <c r="B23" s="13">
        <v>17</v>
      </c>
      <c r="C23" s="13">
        <v>34549659000113</v>
      </c>
      <c r="D23" s="13" t="s">
        <v>76</v>
      </c>
      <c r="E23" s="14" t="s">
        <v>77</v>
      </c>
      <c r="F23" s="15" t="s">
        <v>78</v>
      </c>
      <c r="G23" s="16">
        <v>46265</v>
      </c>
      <c r="H23" s="18" t="s">
        <v>79</v>
      </c>
      <c r="I23" s="17">
        <v>12500</v>
      </c>
      <c r="J23" s="16">
        <v>46266</v>
      </c>
      <c r="K23" s="13"/>
      <c r="L23" s="36">
        <f>7008.92+5491.08</f>
        <v>12500</v>
      </c>
      <c r="M23" s="18" t="s">
        <v>80</v>
      </c>
    </row>
    <row r="24" spans="1:13" s="19" customFormat="1" ht="135">
      <c r="A24" s="35"/>
      <c r="B24" s="13">
        <v>18</v>
      </c>
      <c r="C24" s="13">
        <v>34549659000113</v>
      </c>
      <c r="D24" s="13" t="s">
        <v>76</v>
      </c>
      <c r="E24" s="14" t="s">
        <v>81</v>
      </c>
      <c r="F24" s="15" t="s">
        <v>78</v>
      </c>
      <c r="G24" s="16">
        <v>46265</v>
      </c>
      <c r="H24" s="18" t="s">
        <v>82</v>
      </c>
      <c r="I24" s="17">
        <v>133519.29999999999</v>
      </c>
      <c r="J24" s="16">
        <v>46266</v>
      </c>
      <c r="K24" s="13"/>
      <c r="L24" s="36">
        <v>133519.29999999999</v>
      </c>
      <c r="M24" s="18" t="s">
        <v>80</v>
      </c>
    </row>
    <row r="25" spans="1:13">
      <c r="A25" s="37" t="s">
        <v>83</v>
      </c>
      <c r="B25" s="37"/>
      <c r="C25" s="37"/>
      <c r="D25" s="3"/>
      <c r="K25" s="38"/>
    </row>
    <row r="26" spans="1:13">
      <c r="A26" s="39" t="str">
        <f>[1]Bens!A22</f>
        <v>Data da última atualização: 02/09/2026</v>
      </c>
      <c r="B26" s="40"/>
      <c r="C26" s="3"/>
      <c r="D26" s="1"/>
    </row>
    <row r="27" spans="1:13">
      <c r="A27" s="41" t="s">
        <v>84</v>
      </c>
      <c r="B27" s="41"/>
      <c r="C27" s="41"/>
      <c r="D27" s="41"/>
    </row>
    <row r="28" spans="1:13">
      <c r="A28" s="41" t="s">
        <v>85</v>
      </c>
      <c r="B28" s="41"/>
      <c r="C28" s="41"/>
      <c r="D28" s="41"/>
    </row>
    <row r="29" spans="1:13">
      <c r="A29" s="41" t="s">
        <v>86</v>
      </c>
      <c r="B29" s="41"/>
      <c r="C29" s="41"/>
      <c r="D29" s="1"/>
    </row>
  </sheetData>
  <mergeCells count="1">
    <mergeCell ref="A2:M2"/>
  </mergeCells>
  <conditionalFormatting sqref="C7:C24">
    <cfRule type="cellIs" dxfId="1" priority="1" operator="between">
      <formula>111111111</formula>
      <formula>99999999999</formula>
    </cfRule>
    <cfRule type="cellIs" dxfId="0" priority="2" operator="between">
      <formula>111111111111</formula>
      <formula>99999999999999</formula>
    </cfRule>
  </conditionalFormatting>
  <hyperlinks>
    <hyperlink ref="F7" r:id="rId1" xr:uid="{63C09862-30B7-4F52-A5E7-B0970D3A8DE8}"/>
    <hyperlink ref="F8" r:id="rId2" xr:uid="{FDD34662-9CA9-475F-AD71-3B4A3940E2D5}"/>
    <hyperlink ref="F9" r:id="rId3" xr:uid="{843D316E-A268-411B-9DC3-02C4B3AAA106}"/>
    <hyperlink ref="F10" r:id="rId4" xr:uid="{6039D9D4-A2E5-4FDD-9E44-FDE8EC3D1546}"/>
    <hyperlink ref="F11" r:id="rId5" xr:uid="{772B5FFF-7F93-47DC-A481-E8B0344AD7E9}"/>
    <hyperlink ref="F12" r:id="rId6" xr:uid="{5B0FAB6D-C5FC-425E-A067-E37B2E52D7F6}"/>
    <hyperlink ref="E7" r:id="rId7" display="Liquidação da NE nº 2026NE0000830 - Ref. a pagamento de aluguel dos imóveis localizados na Av. André Araújo, 129, Rua Belo Horizonte, s/n, e Av. André Araújo, 115, Adrianópolis, ref. julho/2026, Contrato Administrativo 035/2024-MP/PGJ, 6º Termo de Apostilamento, SEI 2026.017764." xr:uid="{E3B53F77-69E6-41DC-9D05-4EE8DDB76618}"/>
    <hyperlink ref="E8" r:id="rId8" display="Liquidação da NE nº 2026NE0000818 - Ref. a pagamento de aluguel dos imóveis localizados na Av. André Araújo, 129, Rua Belo Horizonte, s/n, e Av. André Araújo, 115, Adrianópolis, ref. julho/2026, Contrato Administrativo 035/2024-MP/PGJ, 6º Termo de Apostilamento, SEI 2026.017764." xr:uid="{90297B61-AA63-408B-88B3-4EF38138FA2B}"/>
    <hyperlink ref="E10" r:id="rId9" display="Liquidação da NE nº 2026NE0000776 - Ref. locação de 2 imóveis conjugados, Rua São Luiz, nº 624, e Av. Jornalista Umberto Calderaro Filho, nº 175, Adrianópolis/Manaus-AM, ref. Julho/2026, Contrato 029/2024-MP/PGJ, 6º Termo de Apostilamento, Recibo nº 102/2026, SEI 2026.017884." xr:uid="{7A18B2EF-6183-46DF-BB24-E0E52B57AC46}"/>
    <hyperlink ref="E9" r:id="rId10" xr:uid="{65DD03EB-FBDD-4E46-B9C6-3C230E792DD7}"/>
    <hyperlink ref="E11" r:id="rId11" xr:uid="{D9223887-CC0E-4D4A-BF94-4D4F1E823F3A}"/>
    <hyperlink ref="E12" r:id="rId12" xr:uid="{1FB0E2CE-FAA6-47D6-9502-E6446C070F43}"/>
    <hyperlink ref="E13" r:id="rId13" xr:uid="{19F9F45F-8BD8-401A-8468-AD2745606402}"/>
    <hyperlink ref="F13" r:id="rId14" xr:uid="{A0011218-9111-404B-B849-271B399523CB}"/>
    <hyperlink ref="F14" r:id="rId15" xr:uid="{479FB9FD-A3D6-46DE-8D86-41AB7983BCCD}"/>
    <hyperlink ref="F15" r:id="rId16" xr:uid="{B6BAB7C7-20A6-4A29-A5F0-DB7265463823}"/>
    <hyperlink ref="F16" r:id="rId17" xr:uid="{919D7816-D319-48E8-8670-5C834F943D31}"/>
    <hyperlink ref="F17" r:id="rId18" xr:uid="{7A4F139D-B730-4A51-909D-B5945C97316A}"/>
    <hyperlink ref="F18" r:id="rId19" xr:uid="{A63E12F2-5DEC-4CA6-849C-853AC454ED96}"/>
    <hyperlink ref="F19" r:id="rId20" xr:uid="{BDB83118-45C9-4974-8472-E33B2F14F0E1}"/>
    <hyperlink ref="E14" r:id="rId21" display="Liquidação da NE nº 2026NE0000812 - Ref. à locação com facilities do imóvel situado na Rua Costa e Silva, s/nº, Centro – Beruri/AM, destinado à instalação da Promotoria de Justiça de Beruri/AM, ref. Julho/2026, Contrato Administrativo nº 014/2025-MP/PGJ, conforme docs. do SEI 2026.018241." xr:uid="{9CBF228B-83EE-4096-82A6-0B8E5D7DAFA3}"/>
    <hyperlink ref="E15" r:id="rId22" display="https://www.mpam.mp.br/images/2%C2%BA_TA_ao_CT_012-2023_-_MP-PGJ_9936c.pdf" xr:uid="{6D72DB0B-38D8-46B4-8E1C-D44F9EA5E549}"/>
    <hyperlink ref="E16" r:id="rId23" xr:uid="{1BF6CB83-7650-4C82-AE12-C89C8D2D0E78}"/>
    <hyperlink ref="E17" r:id="rId24" xr:uid="{839969F6-6FE7-4217-AB9C-3A330EDF670B}"/>
    <hyperlink ref="E18" r:id="rId25" xr:uid="{97543596-1274-4B48-82C4-EB617CA439F4}"/>
    <hyperlink ref="E19" r:id="rId26" display="Liquidação da NE nº 2026NE0000805 - Ref. à locação do imóvel situado na Rua Belo Horizonte, nº 500, Aleixo, Manaus/AM, destinado a abrigar Promotorias de Justiça da Capital, referente à competência julho/2026, Contrato Administrativo nº 016/2020-MP/PGJ, 4º Termo Aditivo, conforme documentos do SEI 2026.018800." xr:uid="{3A26A87E-9349-4BE0-9C10-FDF01077F3E2}"/>
    <hyperlink ref="E20" r:id="rId27" xr:uid="{8CBCB6FE-AF61-4A27-B614-14609A257317}"/>
    <hyperlink ref="E21" r:id="rId28" display="Liquidação da NE nº 2026NE0000807 - Ref. locação do imóvel situado na Rua Coronel Domingos Dutra, nº 81, Centro, Barreirinha/AM, onde funciona a Promotoria de Justiça, CA nº 006/2023-MP/PGJ, 2º TA, competência julho/2026, conforme documentos do SEI 2026.019188." xr:uid="{C024D365-7AFB-4D29-8E58-676118449D10}"/>
    <hyperlink ref="E22" r:id="rId29" display="Liquidação da NE nº 2026NE0000807 - Ref. locação do imóvel situado na Rua Coronel Domingos Dutra, nº 81, Centro, Barreirinha/AM, onde funciona a Promotoria de Justiça, CA nº 006/2023-MP/PGJ, 2º TA, competência julho/2026, conforme documentos do SEI 2026.019188." xr:uid="{DBE2147E-82D4-4427-94F3-0934891B8C64}"/>
    <hyperlink ref="F20" r:id="rId30" xr:uid="{CF7184E4-56AA-4F1D-983A-49595372F530}"/>
    <hyperlink ref="F21" r:id="rId31" xr:uid="{E9B06945-742D-42FF-86BA-6973E74761C8}"/>
    <hyperlink ref="F22" r:id="rId32" xr:uid="{50948625-33BC-4374-A2F2-5400BB034204}"/>
    <hyperlink ref="E23" r:id="rId33" xr:uid="{EC78FE51-F708-434E-826C-8A76096178A7}"/>
    <hyperlink ref="E24" r:id="rId34" xr:uid="{EC575067-033F-48A7-B7B0-2868FB829074}"/>
    <hyperlink ref="F23" r:id="rId35" xr:uid="{91FA6CE9-91F4-4C8F-9AF8-1F1A98EE6E27}"/>
    <hyperlink ref="F24" r:id="rId36" xr:uid="{535F2AB4-38D6-4A10-A197-4931196E8984}"/>
  </hyperlinks>
  <pageMargins left="0.511811024" right="0.511811024" top="0.78740157499999996" bottom="0.78740157499999996" header="0.31496062000000002" footer="0.31496062000000002"/>
  <pageSetup scale="39" fitToHeight="0" orientation="portrait" r:id="rId37"/>
  <drawing r:id="rId3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8534A7A0B96B4C83348FD15B6D0298" ma:contentTypeVersion="14" ma:contentTypeDescription="Create a new document." ma:contentTypeScope="" ma:versionID="1b65b3812b40662eb1696e7a70da4c86">
  <xsd:schema xmlns:xsd="http://www.w3.org/2001/XMLSchema" xmlns:xs="http://www.w3.org/2001/XMLSchema" xmlns:p="http://schemas.microsoft.com/office/2006/metadata/properties" xmlns:ns2="55306d8f-6ac8-4d4b-898a-9b8a7bc1d116" xmlns:ns3="eec51211-4e70-446f-ac4c-34342dd19df9" targetNamespace="http://schemas.microsoft.com/office/2006/metadata/properties" ma:root="true" ma:fieldsID="1e17f4d1431f42b483f88d39a88f2343" ns2:_="" ns3:_="">
    <xsd:import namespace="55306d8f-6ac8-4d4b-898a-9b8a7bc1d116"/>
    <xsd:import namespace="eec51211-4e70-446f-ac4c-34342dd19d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06d8f-6ac8-4d4b-898a-9b8a7bc1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c51211-4e70-446f-ac4c-34342dd19d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59f93d8-bad1-43f0-a56c-0a2b12f0acf7}" ma:internalName="TaxCatchAll" ma:showField="CatchAllData" ma:web="eec51211-4e70-446f-ac4c-34342dd19d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306d8f-6ac8-4d4b-898a-9b8a7bc1d116">
      <Terms xmlns="http://schemas.microsoft.com/office/infopath/2007/PartnerControls"/>
    </lcf76f155ced4ddcb4097134ff3c332f>
    <TaxCatchAll xmlns="eec51211-4e70-446f-ac4c-34342dd19df9" xsi:nil="true"/>
  </documentManagement>
</p:properties>
</file>

<file path=customXml/itemProps1.xml><?xml version="1.0" encoding="utf-8"?>
<ds:datastoreItem xmlns:ds="http://schemas.openxmlformats.org/officeDocument/2006/customXml" ds:itemID="{E4602BBD-0079-44D1-8DE8-0B71CF08E651}"/>
</file>

<file path=customXml/itemProps2.xml><?xml version="1.0" encoding="utf-8"?>
<ds:datastoreItem xmlns:ds="http://schemas.openxmlformats.org/officeDocument/2006/customXml" ds:itemID="{5C4FA7BC-7B14-4CF0-81E4-10A1D1B2597A}"/>
</file>

<file path=customXml/itemProps3.xml><?xml version="1.0" encoding="utf-8"?>
<ds:datastoreItem xmlns:ds="http://schemas.openxmlformats.org/officeDocument/2006/customXml" ds:itemID="{BAFAD34B-3DE9-434E-9D48-10F38E80DD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Locações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Kamilla Rayanne Costa Izel</dc:creator>
  <cp:lastModifiedBy>Kamilla Rayanne Costa Izel</cp:lastModifiedBy>
  <cp:lastPrinted>2026-09-02T12:47:15Z</cp:lastPrinted>
  <dcterms:created xsi:type="dcterms:W3CDTF">2026-09-02T12:45:04Z</dcterms:created>
  <dcterms:modified xsi:type="dcterms:W3CDTF">2026-09-02T12:47:23Z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0x010100618534A7A0B96B4C83348FD15B6D0298</vt:lpwstr>
  </property>
</Properties>
</file>