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detalhamento_das_despesas" sheetId="1" r:id="rId1"/>
  </sheets>
  <definedNames>
    <definedName name="_xlnm.Print_Area" localSheetId="0">'detalhamento_das_despesas'!$A$1:$O$105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<sst xmlns="http://schemas.openxmlformats.org/spreadsheetml/2006/main" count="111" uniqueCount="66">
  <si>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</si>
  <si>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</si>
  <si>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</si>
  <si>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</si>
  <si>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</si>
  <si>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</si>
  <si>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</si>
  <si>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</si>
  <si>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</si>
  <si>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</si>
  <si>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</si>
  <si>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</si>
  <si>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</si>
  <si>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</si>
  <si>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</si>
  <si>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</si>
  <si>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</si>
  <si>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</si>
  <si>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</si>
  <si>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</si>
  <si>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</si>
  <si>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</si>
  <si>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</si>
  <si>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</si>
  <si>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</si>
  <si>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</si>
  <si>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</si>
  <si>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</si>
  <si>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</si>
  <si>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</si>
  <si>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</si>
  <si>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</si>
  <si>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</si>
  <si>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</si>
  <si>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</si>
  <si>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</si>
  <si>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</si>
  <si>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</si>
  <si>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</si>
  <si>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</si>
  <si>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</si>
  <si>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</si>
  <si>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</si>
  <si>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</si>
  <si>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</si>
  <si>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</si>
  <si>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</si>
  <si>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</si>
  <si>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</si>
  <si>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</si>
  <si>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</si>
  <si>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</si>
  <si>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</si>
  <si>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</si>
  <si>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</si>
  <si>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Data da última atualização: 15/02/2019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</si>
  <si>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</si>
  <si>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</si>
  <si>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</si>
  <si>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</si>
  <si>
    <t>JANEIRO/2019</t>
  </si>
  <si>
    <t xml:space="preserve"> Fonte: DOF/Sistema AFI</t>
  </si>
  <si>
    <t xml:space="preserve"> Data da última atualização:  27/09/2019</t>
  </si>
  <si>
    <t>DETALHAMENTO DAS DESPESAS - F.PROVITA</t>
  </si>
  <si>
    <t>Não há dados.</t>
  </si>
  <si>
    <r>
      <t>FUNDAMENTO LEGAL:</t>
    </r>
    <r>
      <rPr>
        <sz val="11"/>
        <color indexed="8"/>
        <rFont val="ARIAL"/>
        <family val="2"/>
      </rPr>
      <t xml:space="preserve"> Resolução CNMP nº 86/2012, art 5º, inciso I, alínea “b”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</si>
</sst>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2">
    <font>
      <sz val="11"/>
      <color indexed="63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51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54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7" fillId="41" borderId="11" xfId="0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7" fillId="41" borderId="11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Saída" xfId="76"/>
    <cellStyle name="Comma [0]" xfId="77"/>
    <cellStyle name="Status" xfId="78"/>
    <cellStyle name="Status 1" xfId="79"/>
    <cellStyle name="Text" xfId="80"/>
    <cellStyle name="Text 1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" xfId="91"/>
    <cellStyle name="Warning 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tabSelected="1" view="pageBreakPreview" zoomScale="85" zoomScaleNormal="70" zoomScaleSheetLayoutView="85" zoomScalePageLayoutView="0" workbookViewId="0" topLeftCell="A4">
      <pane xSplit="2" ySplit="3" topLeftCell="N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106" sqref="A106"/>
    </sheetView>
  </sheetViews>
  <sheetFormatPr defaultColWidth="10.5976562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1" t="s">
        <v>60</v>
      </c>
      <c r="L2" s="41"/>
      <c r="M2" s="41"/>
      <c r="N2" s="41"/>
      <c r="O2" s="41"/>
    </row>
    <row r="3" spans="1:15" ht="28.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0.5" customHeight="1">
      <c r="O4" s="1"/>
    </row>
    <row r="5" spans="1:15" ht="25.5" customHeight="1">
      <c r="A5" s="39" t="s">
        <v>1</v>
      </c>
      <c r="B5" s="39" t="s">
        <v>2</v>
      </c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5" customFormat="1" ht="25.5" customHeight="1">
      <c r="A6" s="39"/>
      <c r="B6" s="39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>SUM(B8:B19)</f>
        <v>210965000</v>
      </c>
      <c r="C7" s="7">
        <f aca="true" t="shared" si="0" ref="C7:O7">SUM(C8:C18)</f>
        <v>17283133.41</v>
      </c>
      <c r="D7" s="7">
        <f t="shared" si="0"/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17283133.41</v>
      </c>
      <c r="P7" s="8"/>
    </row>
    <row r="8" spans="1:15" s="12" customFormat="1" ht="30" customHeight="1">
      <c r="A8" s="10" t="s">
        <v>18</v>
      </c>
      <c r="B8" s="11">
        <v>26175000</v>
      </c>
      <c r="C8" s="11">
        <v>2088084.72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f aca="true" t="shared" si="1" ref="O8:O18">SUM(C8:N8)</f>
        <v>2088084.72</v>
      </c>
    </row>
    <row r="9" spans="1:15" s="12" customFormat="1" ht="30" customHeight="1">
      <c r="A9" s="10" t="s">
        <v>19</v>
      </c>
      <c r="B9" s="11">
        <v>12930000</v>
      </c>
      <c r="C9" s="11">
        <v>855905.24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f t="shared" si="1"/>
        <v>855905.24</v>
      </c>
    </row>
    <row r="10" spans="1:15" s="12" customFormat="1" ht="30" customHeight="1">
      <c r="A10" s="10" t="s">
        <v>20</v>
      </c>
      <c r="B10" s="11">
        <v>501000</v>
      </c>
      <c r="C10" s="11"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21</v>
      </c>
      <c r="B11" s="11">
        <v>1000</v>
      </c>
      <c r="C11" s="11"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22</v>
      </c>
      <c r="B12" s="11">
        <v>145306000</v>
      </c>
      <c r="C12" s="11">
        <v>13095467.31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1"/>
        <v>13095467.31</v>
      </c>
    </row>
    <row r="13" spans="1:15" s="15" customFormat="1" ht="30" customHeight="1">
      <c r="A13" s="13" t="s">
        <v>23</v>
      </c>
      <c r="B13" s="14">
        <f>501000+18000000</f>
        <v>18501000</v>
      </c>
      <c r="C13" s="14">
        <v>961.92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f t="shared" si="1"/>
        <v>961.92</v>
      </c>
    </row>
    <row r="14" spans="1:15" s="15" customFormat="1" ht="30" customHeight="1">
      <c r="A14" s="13" t="s">
        <v>24</v>
      </c>
      <c r="B14" s="11">
        <v>6350000</v>
      </c>
      <c r="C14" s="14">
        <v>1131841.09</v>
      </c>
      <c r="D14" s="14"/>
      <c r="E14" s="14"/>
      <c r="F14" s="11"/>
      <c r="G14" s="14"/>
      <c r="H14" s="14"/>
      <c r="I14" s="14"/>
      <c r="J14" s="14"/>
      <c r="K14" s="14"/>
      <c r="L14" s="14"/>
      <c r="M14" s="14"/>
      <c r="N14" s="14"/>
      <c r="O14" s="14">
        <f t="shared" si="1"/>
        <v>1131841.09</v>
      </c>
    </row>
    <row r="15" spans="1:15" s="12" customFormat="1" ht="30" customHeight="1">
      <c r="A15" s="10" t="s">
        <v>25</v>
      </c>
      <c r="B15" s="11">
        <v>1000</v>
      </c>
      <c r="C15" s="11"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26</v>
      </c>
      <c r="B16" s="11">
        <v>100000</v>
      </c>
      <c r="C16" s="11">
        <v>33218.93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4">
        <f t="shared" si="1"/>
        <v>33218.93</v>
      </c>
    </row>
    <row r="17" spans="1:15" s="12" customFormat="1" ht="30" customHeight="1">
      <c r="A17" s="10" t="s">
        <v>27</v>
      </c>
      <c r="B17" s="11">
        <v>200000</v>
      </c>
      <c r="C17" s="11">
        <v>77654.2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si="1"/>
        <v>77654.2</v>
      </c>
    </row>
    <row r="18" spans="1:15" s="12" customFormat="1" ht="30" customHeight="1">
      <c r="A18" s="10" t="s">
        <v>28</v>
      </c>
      <c r="B18" s="11">
        <v>900000</v>
      </c>
      <c r="C18" s="11"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29</v>
      </c>
      <c r="B20" s="18">
        <f aca="true" t="shared" si="2" ref="B20:K20">SUM(B21:B38)</f>
        <v>48377000</v>
      </c>
      <c r="C20" s="18">
        <f t="shared" si="2"/>
        <v>2179897.6799999997</v>
      </c>
      <c r="D20" s="18">
        <f t="shared" si="2"/>
        <v>0</v>
      </c>
      <c r="E20" s="18">
        <f t="shared" si="2"/>
        <v>0</v>
      </c>
      <c r="F20" s="18">
        <f t="shared" si="2"/>
        <v>0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>SUM(L21:L37)</f>
        <v>0</v>
      </c>
      <c r="M20" s="18">
        <f>SUM(M21:M38)</f>
        <v>0</v>
      </c>
      <c r="N20" s="18">
        <f>SUM(N21:N38)</f>
        <v>0</v>
      </c>
      <c r="O20" s="18">
        <f>SUM(O21:O38)</f>
        <v>2179897.6799999997</v>
      </c>
    </row>
    <row r="21" spans="1:15" s="12" customFormat="1" ht="30" customHeight="1">
      <c r="A21" s="10" t="s">
        <v>30</v>
      </c>
      <c r="B21" s="11">
        <v>805000</v>
      </c>
      <c r="C21" s="11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f>SUM(C21:N21)</f>
        <v>0</v>
      </c>
    </row>
    <row r="22" spans="1:15" s="12" customFormat="1" ht="30" customHeight="1">
      <c r="A22" s="10" t="s">
        <v>31</v>
      </c>
      <c r="B22" s="11">
        <v>17201000</v>
      </c>
      <c r="C22" s="11">
        <v>595850.58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f aca="true" t="shared" si="3" ref="O22:O37">SUM(C22:N22)</f>
        <v>595850.58</v>
      </c>
    </row>
    <row r="23" spans="1:15" s="12" customFormat="1" ht="30" customHeight="1">
      <c r="A23" s="10" t="s">
        <v>32</v>
      </c>
      <c r="B23" s="11">
        <v>550000</v>
      </c>
      <c r="C23" s="11">
        <v>11563.36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3"/>
        <v>11563.36</v>
      </c>
    </row>
    <row r="24" spans="1:15" s="12" customFormat="1" ht="30" customHeight="1">
      <c r="A24" s="10" t="s">
        <v>33</v>
      </c>
      <c r="B24" s="11">
        <v>953000</v>
      </c>
      <c r="C24" s="11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3"/>
        <v>0</v>
      </c>
    </row>
    <row r="25" spans="1:15" s="12" customFormat="1" ht="30" customHeight="1">
      <c r="A25" s="10" t="s">
        <v>34</v>
      </c>
      <c r="B25" s="11">
        <v>5000</v>
      </c>
      <c r="C25" s="11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f t="shared" si="3"/>
        <v>0</v>
      </c>
    </row>
    <row r="26" spans="1:15" s="12" customFormat="1" ht="30" customHeight="1">
      <c r="A26" s="10" t="s">
        <v>35</v>
      </c>
      <c r="B26" s="11">
        <v>15000</v>
      </c>
      <c r="C26" s="11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36</v>
      </c>
      <c r="B27" s="11">
        <v>480000</v>
      </c>
      <c r="C27" s="11">
        <v>13563.18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 t="shared" si="3"/>
        <v>13563.18</v>
      </c>
    </row>
    <row r="28" spans="1:15" s="12" customFormat="1" ht="30" customHeight="1">
      <c r="A28" s="10" t="s">
        <v>37</v>
      </c>
      <c r="B28" s="11">
        <v>15000</v>
      </c>
      <c r="C28" s="11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38</v>
      </c>
      <c r="B29" s="11">
        <v>285500</v>
      </c>
      <c r="C29" s="11"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 t="shared" si="3"/>
        <v>0</v>
      </c>
    </row>
    <row r="30" spans="1:15" s="12" customFormat="1" ht="30" customHeight="1">
      <c r="A30" s="10" t="s">
        <v>39</v>
      </c>
      <c r="B30" s="11">
        <v>1372000</v>
      </c>
      <c r="C30" s="11"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 t="shared" si="3"/>
        <v>0</v>
      </c>
    </row>
    <row r="31" spans="1:15" s="12" customFormat="1" ht="30" customHeight="1">
      <c r="A31" s="10" t="s">
        <v>40</v>
      </c>
      <c r="B31" s="11">
        <v>6524500</v>
      </c>
      <c r="C31" s="11">
        <v>156566.8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f t="shared" si="3"/>
        <v>156566.8</v>
      </c>
    </row>
    <row r="32" spans="1:15" s="12" customFormat="1" ht="30" customHeight="1">
      <c r="A32" s="10" t="s">
        <v>41</v>
      </c>
      <c r="B32" s="11">
        <v>1500000</v>
      </c>
      <c r="C32" s="11"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f t="shared" si="3"/>
        <v>0</v>
      </c>
    </row>
    <row r="33" spans="1:15" s="12" customFormat="1" ht="30" customHeight="1">
      <c r="A33" s="10" t="s">
        <v>42</v>
      </c>
      <c r="B33" s="11">
        <v>15800000</v>
      </c>
      <c r="C33" s="11">
        <v>1362627.39</v>
      </c>
      <c r="D33" s="11"/>
      <c r="E33" s="11"/>
      <c r="F33" s="11"/>
      <c r="G33" s="11"/>
      <c r="H33" s="11"/>
      <c r="I33" s="19"/>
      <c r="J33" s="11"/>
      <c r="K33" s="11"/>
      <c r="L33" s="11"/>
      <c r="M33" s="11"/>
      <c r="N33" s="11"/>
      <c r="O33" s="11">
        <f t="shared" si="3"/>
        <v>1362627.39</v>
      </c>
    </row>
    <row r="34" spans="1:15" s="12" customFormat="1" ht="30" customHeight="1">
      <c r="A34" s="10" t="s">
        <v>43</v>
      </c>
      <c r="B34" s="11">
        <v>55000</v>
      </c>
      <c r="C34" s="11">
        <v>0</v>
      </c>
      <c r="D34" s="11"/>
      <c r="E34" s="11"/>
      <c r="F34" s="11"/>
      <c r="G34" s="11"/>
      <c r="H34" s="11"/>
      <c r="I34" s="20"/>
      <c r="J34" s="11"/>
      <c r="K34" s="11"/>
      <c r="L34" s="11"/>
      <c r="M34" s="11"/>
      <c r="N34" s="11"/>
      <c r="O34" s="11">
        <f t="shared" si="3"/>
        <v>0</v>
      </c>
    </row>
    <row r="35" spans="1:15" s="12" customFormat="1" ht="30" customHeight="1">
      <c r="A35" s="10" t="s">
        <v>26</v>
      </c>
      <c r="B35" s="11">
        <v>0</v>
      </c>
      <c r="C35" s="11"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3"/>
        <v>0</v>
      </c>
    </row>
    <row r="36" spans="1:15" s="12" customFormat="1" ht="30" customHeight="1">
      <c r="A36" s="10" t="s">
        <v>27</v>
      </c>
      <c r="B36" s="11">
        <v>1096000</v>
      </c>
      <c r="C36" s="11">
        <v>39726.37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f t="shared" si="3"/>
        <v>39726.37</v>
      </c>
    </row>
    <row r="37" spans="1:15" s="12" customFormat="1" ht="30" customHeight="1">
      <c r="A37" s="10" t="s">
        <v>44</v>
      </c>
      <c r="B37" s="11">
        <v>1720000</v>
      </c>
      <c r="C37" s="11">
        <v>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>
        <f t="shared" si="3"/>
        <v>0</v>
      </c>
    </row>
    <row r="38" spans="1:15" s="12" customFormat="1" ht="25.5" customHeight="1">
      <c r="A38" s="1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7"/>
      <c r="N38" s="17"/>
      <c r="O38" s="21"/>
    </row>
    <row r="39" spans="1:15" s="23" customFormat="1" ht="25.5" customHeight="1">
      <c r="A39" s="6" t="s">
        <v>45</v>
      </c>
      <c r="B39" s="22">
        <f>SUM(B40:B46)</f>
        <v>3006000</v>
      </c>
      <c r="C39" s="22">
        <f aca="true" t="shared" si="4" ref="C39:N39">SUM(C40:C45)</f>
        <v>0</v>
      </c>
      <c r="D39" s="22">
        <f t="shared" si="4"/>
        <v>0</v>
      </c>
      <c r="E39" s="22">
        <f t="shared" si="4"/>
        <v>0</v>
      </c>
      <c r="F39" s="22">
        <f t="shared" si="4"/>
        <v>0</v>
      </c>
      <c r="G39" s="22">
        <f t="shared" si="4"/>
        <v>0</v>
      </c>
      <c r="H39" s="22">
        <f t="shared" si="4"/>
        <v>0</v>
      </c>
      <c r="I39" s="22">
        <f t="shared" si="4"/>
        <v>0</v>
      </c>
      <c r="J39" s="22">
        <f t="shared" si="4"/>
        <v>0</v>
      </c>
      <c r="K39" s="22">
        <f t="shared" si="4"/>
        <v>0</v>
      </c>
      <c r="L39" s="22">
        <f t="shared" si="4"/>
        <v>0</v>
      </c>
      <c r="M39" s="22">
        <f t="shared" si="4"/>
        <v>0</v>
      </c>
      <c r="N39" s="22">
        <f t="shared" si="4"/>
        <v>0</v>
      </c>
      <c r="O39" s="22">
        <f>SUM(O40:O46)</f>
        <v>0</v>
      </c>
    </row>
    <row r="40" spans="1:15" s="12" customFormat="1" ht="30" customHeight="1">
      <c r="A40" s="10" t="s">
        <v>46</v>
      </c>
      <c r="B40" s="11">
        <v>5000</v>
      </c>
      <c r="C40" s="11"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>SUM(C40:N40)</f>
        <v>0</v>
      </c>
    </row>
    <row r="41" spans="1:15" s="12" customFormat="1" ht="30" customHeight="1">
      <c r="A41" s="10" t="s">
        <v>47</v>
      </c>
      <c r="B41" s="11">
        <v>130000</v>
      </c>
      <c r="C41" s="11"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f>SUM(C41:N41)</f>
        <v>0</v>
      </c>
    </row>
    <row r="42" spans="1:15" s="12" customFormat="1" ht="30" customHeight="1">
      <c r="A42" s="10" t="s">
        <v>48</v>
      </c>
      <c r="B42" s="11">
        <v>1400000</v>
      </c>
      <c r="C42" s="11">
        <v>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>
        <v>0</v>
      </c>
    </row>
    <row r="43" spans="1:15" s="12" customFormat="1" ht="30" customHeight="1">
      <c r="A43" s="10" t="s">
        <v>49</v>
      </c>
      <c r="B43" s="11">
        <v>1470000</v>
      </c>
      <c r="C43" s="11">
        <v>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>
        <v>0</v>
      </c>
    </row>
    <row r="44" spans="1:15" s="12" customFormat="1" ht="30" customHeight="1">
      <c r="A44" s="10" t="s">
        <v>50</v>
      </c>
      <c r="B44" s="11">
        <v>1000</v>
      </c>
      <c r="C44" s="11">
        <v>0</v>
      </c>
      <c r="D44" s="11"/>
      <c r="E44" s="11"/>
      <c r="F44" s="11"/>
      <c r="G44" s="11"/>
      <c r="H44" s="11"/>
      <c r="I44" s="11"/>
      <c r="J44" s="11"/>
      <c r="K44" s="11"/>
      <c r="L44" s="11"/>
      <c r="M44" s="17"/>
      <c r="N44" s="17"/>
      <c r="O44" s="11">
        <f>SUM(C44:N44)</f>
        <v>0</v>
      </c>
    </row>
    <row r="45" spans="1:15" s="12" customFormat="1" ht="30" customHeight="1">
      <c r="A45" s="10" t="s">
        <v>26</v>
      </c>
      <c r="B45" s="11">
        <v>0</v>
      </c>
      <c r="C45" s="11">
        <v>0</v>
      </c>
      <c r="D45" s="11"/>
      <c r="E45" s="11"/>
      <c r="F45" s="11"/>
      <c r="G45" s="11"/>
      <c r="H45" s="11"/>
      <c r="I45" s="11"/>
      <c r="J45" s="11"/>
      <c r="K45" s="11"/>
      <c r="L45" s="11"/>
      <c r="M45" s="17"/>
      <c r="N45" s="17"/>
      <c r="O45" s="11">
        <f>SUM(C45:N45)</f>
        <v>0</v>
      </c>
    </row>
    <row r="46" spans="1:15" s="12" customFormat="1" ht="30" customHeight="1">
      <c r="A46" s="10" t="s">
        <v>41</v>
      </c>
      <c r="B46" s="11">
        <v>0</v>
      </c>
      <c r="C46" s="11">
        <v>0</v>
      </c>
      <c r="D46" s="11"/>
      <c r="E46" s="11"/>
      <c r="F46" s="11"/>
      <c r="G46" s="11"/>
      <c r="H46" s="11"/>
      <c r="I46" s="11"/>
      <c r="J46" s="11"/>
      <c r="K46" s="11"/>
      <c r="L46" s="11"/>
      <c r="M46" s="17"/>
      <c r="N46" s="17"/>
      <c r="O46" s="11">
        <f>SUM(C46:N46)</f>
        <v>0</v>
      </c>
    </row>
    <row r="47" spans="1:15" s="23" customFormat="1" ht="25.5" customHeight="1">
      <c r="A47" s="6" t="s">
        <v>51</v>
      </c>
      <c r="B47" s="22">
        <f>B48</f>
        <v>0</v>
      </c>
      <c r="C47" s="22">
        <f>C48</f>
        <v>0</v>
      </c>
      <c r="D47" s="22">
        <v>0</v>
      </c>
      <c r="E47" s="22">
        <f aca="true" t="shared" si="5" ref="E47:O47">E48</f>
        <v>0</v>
      </c>
      <c r="F47" s="22">
        <f t="shared" si="5"/>
        <v>0</v>
      </c>
      <c r="G47" s="22">
        <f t="shared" si="5"/>
        <v>0</v>
      </c>
      <c r="H47" s="22">
        <f t="shared" si="5"/>
        <v>0</v>
      </c>
      <c r="I47" s="22">
        <f t="shared" si="5"/>
        <v>0</v>
      </c>
      <c r="J47" s="22">
        <f t="shared" si="5"/>
        <v>0</v>
      </c>
      <c r="K47" s="22">
        <f t="shared" si="5"/>
        <v>0</v>
      </c>
      <c r="L47" s="22">
        <f t="shared" si="5"/>
        <v>0</v>
      </c>
      <c r="M47" s="22">
        <f t="shared" si="5"/>
        <v>0</v>
      </c>
      <c r="N47" s="22">
        <f t="shared" si="5"/>
        <v>0</v>
      </c>
      <c r="O47" s="22">
        <f t="shared" si="5"/>
        <v>0</v>
      </c>
    </row>
    <row r="48" spans="1:15" s="12" customFormat="1" ht="25.5" customHeight="1">
      <c r="A48" s="24" t="s">
        <v>52</v>
      </c>
      <c r="B48" s="11">
        <v>0</v>
      </c>
      <c r="C48" s="11">
        <v>0</v>
      </c>
      <c r="D48" s="11"/>
      <c r="E48" s="11"/>
      <c r="F48" s="11"/>
      <c r="G48" s="11"/>
      <c r="H48" s="11"/>
      <c r="I48" s="11"/>
      <c r="J48" s="11"/>
      <c r="K48" s="11"/>
      <c r="L48" s="11"/>
      <c r="M48" s="17"/>
      <c r="N48" s="17"/>
      <c r="O48" s="11">
        <f>SUM(C48:N48)</f>
        <v>0</v>
      </c>
    </row>
    <row r="49" spans="1:15" s="27" customFormat="1" ht="25.5" customHeight="1">
      <c r="A49" s="25" t="s">
        <v>53</v>
      </c>
      <c r="B49" s="26">
        <f aca="true" t="shared" si="6" ref="B49:G49">B39+B20+B7+B47</f>
        <v>262348000</v>
      </c>
      <c r="C49" s="26">
        <f t="shared" si="6"/>
        <v>19463031.09</v>
      </c>
      <c r="D49" s="26">
        <f t="shared" si="6"/>
        <v>0</v>
      </c>
      <c r="E49" s="26">
        <f t="shared" si="6"/>
        <v>0</v>
      </c>
      <c r="F49" s="26">
        <f t="shared" si="6"/>
        <v>0</v>
      </c>
      <c r="G49" s="26">
        <f t="shared" si="6"/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f>O47+O39+O20+O7</f>
        <v>19463031.09</v>
      </c>
    </row>
    <row r="50" spans="1:15" ht="15">
      <c r="A50" s="27" t="s">
        <v>54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1:15" ht="15">
      <c r="A51" s="27" t="s">
        <v>55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8"/>
    </row>
    <row r="52" spans="1:15" ht="15">
      <c r="A52" s="27"/>
      <c r="B52" s="2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5">
      <c r="A53" s="27"/>
      <c r="B53" s="2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5.75">
      <c r="A56" s="38" t="s">
        <v>56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9"/>
    </row>
    <row r="58" spans="1:15" ht="15" customHeight="1">
      <c r="A58" s="39" t="s">
        <v>1</v>
      </c>
      <c r="B58" s="39" t="s">
        <v>2</v>
      </c>
      <c r="C58" s="36" t="s">
        <v>3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15.75">
      <c r="A59" s="39"/>
      <c r="B59" s="39"/>
      <c r="C59" s="3" t="s">
        <v>4</v>
      </c>
      <c r="D59" s="3" t="s">
        <v>5</v>
      </c>
      <c r="E59" s="3" t="s">
        <v>6</v>
      </c>
      <c r="F59" s="3" t="s">
        <v>7</v>
      </c>
      <c r="G59" s="3" t="s">
        <v>8</v>
      </c>
      <c r="H59" s="3" t="s">
        <v>9</v>
      </c>
      <c r="I59" s="3" t="s">
        <v>10</v>
      </c>
      <c r="J59" s="3" t="s">
        <v>11</v>
      </c>
      <c r="K59" s="3" t="s">
        <v>12</v>
      </c>
      <c r="L59" s="3" t="s">
        <v>13</v>
      </c>
      <c r="M59" s="3" t="s">
        <v>14</v>
      </c>
      <c r="N59" s="3" t="s">
        <v>15</v>
      </c>
      <c r="O59" s="4" t="s">
        <v>16</v>
      </c>
    </row>
    <row r="60" spans="1:15" ht="15.75">
      <c r="A60" s="6" t="s">
        <v>29</v>
      </c>
      <c r="B60" s="18">
        <f>SUM(B61:B76)</f>
        <v>297000</v>
      </c>
      <c r="C60" s="18">
        <f aca="true" t="shared" si="7" ref="C60:O60">SUM(C61:C74)</f>
        <v>0</v>
      </c>
      <c r="D60" s="18">
        <f t="shared" si="7"/>
        <v>0</v>
      </c>
      <c r="E60" s="18">
        <f t="shared" si="7"/>
        <v>0</v>
      </c>
      <c r="F60" s="18">
        <f t="shared" si="7"/>
        <v>0</v>
      </c>
      <c r="G60" s="18">
        <f t="shared" si="7"/>
        <v>0</v>
      </c>
      <c r="H60" s="18">
        <f t="shared" si="7"/>
        <v>0</v>
      </c>
      <c r="I60" s="18">
        <f t="shared" si="7"/>
        <v>0</v>
      </c>
      <c r="J60" s="18">
        <f t="shared" si="7"/>
        <v>0</v>
      </c>
      <c r="K60" s="18">
        <f t="shared" si="7"/>
        <v>0</v>
      </c>
      <c r="L60" s="18">
        <f t="shared" si="7"/>
        <v>0</v>
      </c>
      <c r="M60" s="18">
        <f t="shared" si="7"/>
        <v>0</v>
      </c>
      <c r="N60" s="18">
        <f t="shared" si="7"/>
        <v>0</v>
      </c>
      <c r="O60" s="18">
        <f t="shared" si="7"/>
        <v>0</v>
      </c>
    </row>
    <row r="61" spans="1:15" ht="30" customHeight="1">
      <c r="A61" s="10" t="s">
        <v>30</v>
      </c>
      <c r="B61" s="11">
        <v>0</v>
      </c>
      <c r="C61" s="11">
        <v>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>
        <f aca="true" t="shared" si="8" ref="O61:O74">SUM(C61:N61)</f>
        <v>0</v>
      </c>
    </row>
    <row r="62" spans="1:15" ht="30" customHeight="1">
      <c r="A62" s="10" t="s">
        <v>31</v>
      </c>
      <c r="B62" s="11">
        <v>2000</v>
      </c>
      <c r="C62" s="11">
        <v>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>
        <f t="shared" si="8"/>
        <v>0</v>
      </c>
    </row>
    <row r="63" spans="1:15" ht="30" customHeight="1">
      <c r="A63" s="10" t="s">
        <v>32</v>
      </c>
      <c r="B63" s="11">
        <v>0</v>
      </c>
      <c r="C63" s="11">
        <v>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>
        <f t="shared" si="8"/>
        <v>0</v>
      </c>
    </row>
    <row r="64" spans="1:15" ht="30" customHeight="1">
      <c r="A64" s="10" t="s">
        <v>33</v>
      </c>
      <c r="B64" s="11">
        <v>109000</v>
      </c>
      <c r="C64" s="11">
        <v>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f t="shared" si="8"/>
        <v>0</v>
      </c>
    </row>
    <row r="65" spans="1:15" ht="30" customHeight="1">
      <c r="A65" s="10" t="s">
        <v>34</v>
      </c>
      <c r="B65" s="11">
        <v>5000</v>
      </c>
      <c r="C65" s="11">
        <v>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f t="shared" si="8"/>
        <v>0</v>
      </c>
    </row>
    <row r="66" spans="1:15" ht="30" customHeight="1">
      <c r="A66" s="10" t="s">
        <v>35</v>
      </c>
      <c r="B66" s="11">
        <v>0</v>
      </c>
      <c r="C66" s="11">
        <v>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f t="shared" si="8"/>
        <v>0</v>
      </c>
    </row>
    <row r="67" spans="1:15" ht="30" customHeight="1">
      <c r="A67" s="10" t="s">
        <v>36</v>
      </c>
      <c r="B67" s="11">
        <v>0</v>
      </c>
      <c r="C67" s="11">
        <v>0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f t="shared" si="8"/>
        <v>0</v>
      </c>
    </row>
    <row r="68" spans="1:15" ht="30" customHeight="1">
      <c r="A68" s="10" t="s">
        <v>37</v>
      </c>
      <c r="B68" s="11">
        <v>5000</v>
      </c>
      <c r="C68" s="11">
        <v>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f t="shared" si="8"/>
        <v>0</v>
      </c>
    </row>
    <row r="69" spans="1:15" ht="30" customHeight="1">
      <c r="A69" s="10" t="s">
        <v>38</v>
      </c>
      <c r="B69" s="11">
        <v>12000</v>
      </c>
      <c r="C69" s="11">
        <v>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f t="shared" si="8"/>
        <v>0</v>
      </c>
    </row>
    <row r="70" spans="1:15" ht="30" customHeight="1">
      <c r="A70" s="10" t="s">
        <v>47</v>
      </c>
      <c r="B70" s="11">
        <v>159000</v>
      </c>
      <c r="C70" s="11">
        <v>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>
        <f t="shared" si="8"/>
        <v>0</v>
      </c>
    </row>
    <row r="71" spans="1:15" ht="30" customHeight="1">
      <c r="A71" s="10" t="s">
        <v>42</v>
      </c>
      <c r="B71" s="11">
        <v>2000</v>
      </c>
      <c r="C71" s="11">
        <v>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f t="shared" si="8"/>
        <v>0</v>
      </c>
    </row>
    <row r="72" spans="1:15" ht="30" customHeight="1">
      <c r="A72" s="10" t="s">
        <v>57</v>
      </c>
      <c r="B72" s="11">
        <v>2000</v>
      </c>
      <c r="C72" s="11">
        <v>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f t="shared" si="8"/>
        <v>0</v>
      </c>
    </row>
    <row r="73" spans="1:15" ht="30" customHeight="1">
      <c r="A73" s="10" t="s">
        <v>26</v>
      </c>
      <c r="B73" s="11">
        <v>0</v>
      </c>
      <c r="C73" s="11">
        <v>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f t="shared" si="8"/>
        <v>0</v>
      </c>
    </row>
    <row r="74" spans="1:15" ht="30" customHeight="1">
      <c r="A74" s="10" t="s">
        <v>27</v>
      </c>
      <c r="B74" s="11">
        <v>1000</v>
      </c>
      <c r="C74" s="11">
        <v>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f t="shared" si="8"/>
        <v>0</v>
      </c>
    </row>
    <row r="75" spans="1:15" ht="15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7"/>
      <c r="N75" s="17"/>
      <c r="O75" s="21"/>
    </row>
    <row r="76" spans="1:15" ht="15.75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7"/>
      <c r="N76" s="17"/>
      <c r="O76" s="21"/>
    </row>
    <row r="77" spans="1:15" ht="15.75">
      <c r="A77" s="6" t="s">
        <v>45</v>
      </c>
      <c r="B77" s="22">
        <f aca="true" t="shared" si="9" ref="B77:O77">SUM(B78:B83)</f>
        <v>888000</v>
      </c>
      <c r="C77" s="22">
        <f t="shared" si="9"/>
        <v>0</v>
      </c>
      <c r="D77" s="22">
        <f t="shared" si="9"/>
        <v>0</v>
      </c>
      <c r="E77" s="22">
        <f t="shared" si="9"/>
        <v>0</v>
      </c>
      <c r="F77" s="22">
        <f t="shared" si="9"/>
        <v>0</v>
      </c>
      <c r="G77" s="22">
        <f t="shared" si="9"/>
        <v>0</v>
      </c>
      <c r="H77" s="22">
        <f t="shared" si="9"/>
        <v>0</v>
      </c>
      <c r="I77" s="22">
        <f t="shared" si="9"/>
        <v>0</v>
      </c>
      <c r="J77" s="22">
        <f t="shared" si="9"/>
        <v>0</v>
      </c>
      <c r="K77" s="22">
        <f t="shared" si="9"/>
        <v>0</v>
      </c>
      <c r="L77" s="22">
        <f t="shared" si="9"/>
        <v>0</v>
      </c>
      <c r="M77" s="22">
        <f t="shared" si="9"/>
        <v>0</v>
      </c>
      <c r="N77" s="22">
        <f t="shared" si="9"/>
        <v>0</v>
      </c>
      <c r="O77" s="22">
        <f t="shared" si="9"/>
        <v>0</v>
      </c>
    </row>
    <row r="78" spans="1:15" ht="32.25" customHeight="1">
      <c r="A78" s="10" t="s">
        <v>58</v>
      </c>
      <c r="B78" s="11">
        <v>0</v>
      </c>
      <c r="C78" s="11">
        <v>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>
        <f aca="true" t="shared" si="10" ref="O78:O83">SUM(C78:N78)</f>
        <v>0</v>
      </c>
    </row>
    <row r="79" spans="1:15" ht="32.25" customHeight="1">
      <c r="A79" s="10" t="s">
        <v>46</v>
      </c>
      <c r="B79" s="11">
        <v>0</v>
      </c>
      <c r="C79" s="11">
        <v>0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>
        <f t="shared" si="10"/>
        <v>0</v>
      </c>
    </row>
    <row r="80" spans="1:15" ht="30" customHeight="1">
      <c r="A80" s="10" t="s">
        <v>48</v>
      </c>
      <c r="B80" s="11">
        <v>442000</v>
      </c>
      <c r="C80" s="11">
        <v>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>
        <f t="shared" si="10"/>
        <v>0</v>
      </c>
    </row>
    <row r="81" spans="1:15" ht="30" customHeight="1">
      <c r="A81" s="10" t="s">
        <v>49</v>
      </c>
      <c r="B81" s="11">
        <v>436000</v>
      </c>
      <c r="C81" s="11">
        <v>0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>
        <f t="shared" si="10"/>
        <v>0</v>
      </c>
    </row>
    <row r="82" spans="1:15" ht="30" customHeight="1">
      <c r="A82" s="10" t="s">
        <v>50</v>
      </c>
      <c r="B82" s="11">
        <v>10000</v>
      </c>
      <c r="C82" s="11">
        <v>0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>
        <f t="shared" si="10"/>
        <v>0</v>
      </c>
    </row>
    <row r="83" spans="1:15" ht="30" customHeight="1">
      <c r="A83" s="10" t="s">
        <v>26</v>
      </c>
      <c r="B83" s="11">
        <v>0</v>
      </c>
      <c r="C83" s="11">
        <v>0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>
        <f t="shared" si="10"/>
        <v>0</v>
      </c>
    </row>
    <row r="84" spans="1:15" ht="30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s="23" customFormat="1" ht="25.5" customHeight="1">
      <c r="A85" s="6" t="s">
        <v>51</v>
      </c>
      <c r="B85" s="22">
        <f>B86</f>
        <v>100000</v>
      </c>
      <c r="C85" s="22">
        <f>C86</f>
        <v>0</v>
      </c>
      <c r="D85" s="22">
        <v>0</v>
      </c>
      <c r="E85" s="22">
        <f aca="true" t="shared" si="11" ref="E85:O85">E86</f>
        <v>0</v>
      </c>
      <c r="F85" s="22">
        <f t="shared" si="11"/>
        <v>0</v>
      </c>
      <c r="G85" s="22">
        <f t="shared" si="11"/>
        <v>0</v>
      </c>
      <c r="H85" s="22">
        <f t="shared" si="11"/>
        <v>0</v>
      </c>
      <c r="I85" s="22">
        <f t="shared" si="11"/>
        <v>0</v>
      </c>
      <c r="J85" s="22">
        <f t="shared" si="11"/>
        <v>0</v>
      </c>
      <c r="K85" s="22">
        <f t="shared" si="11"/>
        <v>0</v>
      </c>
      <c r="L85" s="22">
        <f t="shared" si="11"/>
        <v>0</v>
      </c>
      <c r="M85" s="22">
        <f t="shared" si="11"/>
        <v>0</v>
      </c>
      <c r="N85" s="22">
        <f t="shared" si="11"/>
        <v>0</v>
      </c>
      <c r="O85" s="22">
        <f t="shared" si="11"/>
        <v>0</v>
      </c>
    </row>
    <row r="86" spans="1:15" s="12" customFormat="1" ht="25.5" customHeight="1">
      <c r="A86" s="24" t="s">
        <v>52</v>
      </c>
      <c r="B86" s="11">
        <v>100000</v>
      </c>
      <c r="C86" s="11">
        <v>0</v>
      </c>
      <c r="D86" s="11"/>
      <c r="E86" s="11"/>
      <c r="F86" s="11"/>
      <c r="G86" s="11"/>
      <c r="H86" s="11"/>
      <c r="I86" s="11"/>
      <c r="J86" s="11"/>
      <c r="K86" s="11"/>
      <c r="L86" s="11"/>
      <c r="M86" s="17"/>
      <c r="N86" s="17"/>
      <c r="O86" s="11">
        <f>SUM(C86:N86)</f>
        <v>0</v>
      </c>
    </row>
    <row r="87" spans="1:15" ht="30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25" t="s">
        <v>53</v>
      </c>
      <c r="B88" s="26">
        <f>B77+B60+B85</f>
        <v>1285000</v>
      </c>
      <c r="C88" s="26">
        <f aca="true" t="shared" si="12" ref="C88:O88">C77+C60+C85</f>
        <v>0</v>
      </c>
      <c r="D88" s="26">
        <f t="shared" si="12"/>
        <v>0</v>
      </c>
      <c r="E88" s="26">
        <f t="shared" si="12"/>
        <v>0</v>
      </c>
      <c r="F88" s="26">
        <f t="shared" si="12"/>
        <v>0</v>
      </c>
      <c r="G88" s="26">
        <f t="shared" si="12"/>
        <v>0</v>
      </c>
      <c r="H88" s="26">
        <f t="shared" si="12"/>
        <v>0</v>
      </c>
      <c r="I88" s="26">
        <f t="shared" si="12"/>
        <v>0</v>
      </c>
      <c r="J88" s="26">
        <f t="shared" si="12"/>
        <v>0</v>
      </c>
      <c r="K88" s="26">
        <f t="shared" si="12"/>
        <v>0</v>
      </c>
      <c r="L88" s="26">
        <f t="shared" si="12"/>
        <v>0</v>
      </c>
      <c r="M88" s="26">
        <f t="shared" si="12"/>
        <v>0</v>
      </c>
      <c r="N88" s="26">
        <f t="shared" si="12"/>
        <v>0</v>
      </c>
      <c r="O88" s="26">
        <f t="shared" si="12"/>
        <v>0</v>
      </c>
    </row>
    <row r="89" ht="14.25">
      <c r="A89" s="30" t="s">
        <v>54</v>
      </c>
    </row>
    <row r="90" ht="15">
      <c r="A90" s="27" t="s">
        <v>55</v>
      </c>
    </row>
    <row r="93" ht="14.25">
      <c r="A93" t="s">
        <v>59</v>
      </c>
    </row>
    <row r="97" spans="1:15" ht="15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5.75">
      <c r="A98" s="38" t="s">
        <v>63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ht="15.75">
      <c r="A100" s="31" t="s">
        <v>64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ht="14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 ht="14.25">
      <c r="A102" s="32" t="s">
        <v>61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ht="14.25">
      <c r="A103" s="32" t="s">
        <v>62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ht="14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5">
      <c r="A105" s="34" t="s">
        <v>65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</sheetData>
  <sheetProtection selectLockedCells="1" selectUnlockedCells="1"/>
  <mergeCells count="13">
    <mergeCell ref="A2:E2"/>
    <mergeCell ref="F2:J2"/>
    <mergeCell ref="K2:O2"/>
    <mergeCell ref="A3:O3"/>
    <mergeCell ref="A5:A6"/>
    <mergeCell ref="B5:B6"/>
    <mergeCell ref="C5:O5"/>
    <mergeCell ref="A97:O97"/>
    <mergeCell ref="A98:O98"/>
    <mergeCell ref="A56:O56"/>
    <mergeCell ref="A58:A59"/>
    <mergeCell ref="B58:B59"/>
    <mergeCell ref="C58:O58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7" r:id="rId2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cp:lastPrinted>2019-02-19T14:46:46Z</cp:lastPrinted>
  <dcterms:modified xsi:type="dcterms:W3CDTF">2019-09-30T13:07:58Z</dcterms:modified>
  <cp:category/>
  <cp:version/>
  <cp:contentType/>
  <cp:contentStatus/>
</cp:coreProperties>
</file>