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Cabeçalho" sheetId="1" r:id="rId1"/>
    <sheet name="Estagiários" sheetId="2" r:id="rId2"/>
  </sheets>
  <definedNames>
    <definedName name="_xlnm.Print_Area" localSheetId="1">'Estagiários'!$A$1:$H$16</definedName>
    <definedName name="_xlnm.Print_Titles" localSheetId="1">'Estagiários'!$1:$16</definedName>
    <definedName name="Excel_BuiltIn_Print_Titles" localSheetId="1">'Estagiários'!$A$1:$IL$16</definedName>
  </definedNames>
  <calcPr fullCalcOnLoad="1"/>
</workbook>
</file>

<file path=xl/sharedStrings.xml><?xml version="1.0" encoding="utf-8"?>
<sst xmlns="http://schemas.openxmlformats.org/spreadsheetml/2006/main" count="176" uniqueCount="175">
  <si>
    <t>C O L U N A S   R E F E R E N T E S   A O S    G A N H O S</t>
  </si>
  <si>
    <t>Subtotal de Ganhos</t>
  </si>
  <si>
    <t>Verbas não Submetidas ao Teto Remuneratório Constitucional</t>
  </si>
  <si>
    <t>Total Geral de Ganhos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</si>
  <si>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</si>
  <si>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</si>
  <si>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</si>
  <si>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</si>
  <si>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</si>
  <si>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</si>
  <si>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</si>
  <si>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 xml:space="preserve">   PAE </t>
  </si>
  <si>
    <t>Indenizações</t>
  </si>
  <si>
    <t>Abono de Permanência</t>
  </si>
  <si>
    <t>Cargo</t>
  </si>
  <si>
    <t>Valor</t>
  </si>
  <si>
    <t xml:space="preserve">   (1994-2002)</t>
  </si>
  <si>
    <t>GANHOS SUBMETIDOS AO TETO REMUNERATÓRIO CONSTITUCIONAL</t>
  </si>
  <si>
    <t>1.   Subsídios – Parcela remuneratória prevista na Constituição da República (art. 39, §4º e 37, X e</t>
  </si>
  <si>
    <t xml:space="preserve">      XI) e fixados através da Lei Estadual n.º 3470/2009.</t>
  </si>
  <si>
    <t xml:space="preserve">                 Vencimento – Parcela remuneratória dos servidores públicos, cujos valores dos</t>
  </si>
  <si>
    <t xml:space="preserve">                 Servidores do MP/AM foram fixados através da Lei Estadual n.º 3750/2012.</t>
  </si>
  <si>
    <t>2.   Gratificações de Funções – Tratam-se de funções de direção, chefia e assessoramento técnico,</t>
  </si>
  <si>
    <t xml:space="preserve">      constantes da estrutura administrativa da Procuradoria-Geral de Justiça. No que se refere aos</t>
  </si>
  <si>
    <t xml:space="preserve">      Membros da Instituição, existem as seguintes gratificações:</t>
  </si>
  <si>
    <t xml:space="preserve">                 Procurador-Geral de Justiça</t>
  </si>
  <si>
    <t xml:space="preserve">                 Subrocurador-Geral de Justiça</t>
  </si>
  <si>
    <t xml:space="preserve">                 Corregedor-Geral do Ministério Público</t>
  </si>
  <si>
    <t xml:space="preserve">                 Ouvidor-Geral do Ministério Público</t>
  </si>
  <si>
    <t xml:space="preserve">                 Membro do Conselho Superior do Ministério Público</t>
  </si>
  <si>
    <t xml:space="preserve">                 Corregedor Auxiliar</t>
  </si>
  <si>
    <t xml:space="preserve">                 Secretária-Geral do Ministério Público</t>
  </si>
  <si>
    <t xml:space="preserve">                 Assessor do Gabinete de Assuntos Jurídicos</t>
  </si>
  <si>
    <t xml:space="preserve">                 Coordenador de Centro de Apoio Operacional</t>
  </si>
  <si>
    <t xml:space="preserve">                 Chefe do Centro de Estudos e Aperfeiçoamento Funcional</t>
  </si>
  <si>
    <t xml:space="preserve">     Quanto aos servidores administrativos desta Instituição, existem as seguintes</t>
  </si>
  <si>
    <t xml:space="preserve">     gratificações, pelo exercício de cargos e funções, abaixo discriminados:</t>
  </si>
  <si>
    <t xml:space="preserve">                 Diretoria-Geral</t>
  </si>
  <si>
    <t xml:space="preserve">                 Diretorias</t>
  </si>
  <si>
    <t xml:space="preserve">                 Chefes de Divisão</t>
  </si>
  <si>
    <t xml:space="preserve">                 Chefes de Setor</t>
  </si>
  <si>
    <t xml:space="preserve">                 Chefes de Seção</t>
  </si>
  <si>
    <t xml:space="preserve">                 Assessor de Segurança Institucional – ASSINST</t>
  </si>
  <si>
    <t xml:space="preserve">                 Assessor Adjunto de Segurança Institucional – ASSINST</t>
  </si>
  <si>
    <t xml:space="preserve">                 Assessor Jurídico</t>
  </si>
  <si>
    <t xml:space="preserve">                 Assessor de Imprensa</t>
  </si>
  <si>
    <t xml:space="preserve">                 Assessor de Cerimonial e Relações Públicas</t>
  </si>
  <si>
    <t xml:space="preserve">3.   Vantagens Pessoais – Constituem-se naquelas parcelas que  possuem caráter permanente, ou  </t>
  </si>
  <si>
    <t xml:space="preserve">      que tenham sido incorporadas ao longo da vida funcional do Servidor, em respeito ao Direito </t>
  </si>
  <si>
    <t xml:space="preserve">      Adquirido ou a Coisa Julgada, como as seguintes:</t>
  </si>
  <si>
    <t xml:space="preserve">               Adicional de Tempo de Serviço</t>
  </si>
  <si>
    <t xml:space="preserve">               Pró-labore</t>
  </si>
  <si>
    <t xml:space="preserve">               Tempo Integral</t>
  </si>
  <si>
    <t xml:space="preserve">               Vantagem Pessoal (VPNI)</t>
  </si>
  <si>
    <t xml:space="preserve">               Abono</t>
  </si>
  <si>
    <t xml:space="preserve">               Insalubridade</t>
  </si>
  <si>
    <t xml:space="preserve">               Gratificação de Especialização Profissional</t>
  </si>
  <si>
    <t xml:space="preserve">               Bonificação de Aposentadoria</t>
  </si>
  <si>
    <t xml:space="preserve">4.   Ganhos eventuais – Consiste naquelas parcelas que não tem caráter permanente, sendo </t>
  </si>
  <si>
    <t xml:space="preserve">      devidas apenas em situações esporádicas como as discriminadas a seguir: </t>
  </si>
  <si>
    <t xml:space="preserve">               Gratificação pela Substituição de Função</t>
  </si>
  <si>
    <t xml:space="preserve">               Diferença de salário</t>
  </si>
  <si>
    <t xml:space="preserve">               Devolução de desconto indevido</t>
  </si>
  <si>
    <t xml:space="preserve">               Gratificação de Atuação do Ministério Público - Efetivo</t>
  </si>
  <si>
    <t xml:space="preserve">               Gratificação de Atuação do Ministério Público - Cedido</t>
  </si>
  <si>
    <t xml:space="preserve">               Gratificação de Atuação do Ministério Público - Plantão Ministerial</t>
  </si>
  <si>
    <t xml:space="preserve">               Exercício cumulativo</t>
  </si>
  <si>
    <t xml:space="preserve">               JETONS - por participação em reuniões deliberativas da Comissão Permanente de</t>
  </si>
  <si>
    <t xml:space="preserve">               Licitação - Presidente/Membro/Pregoeiro/Equipe de Apoio</t>
  </si>
  <si>
    <t xml:space="preserve">               Convocação</t>
  </si>
  <si>
    <t xml:space="preserve">5.   Restituição do teto – Consiste no desconto relativo ao valor excedente ao limite remuneratório </t>
  </si>
  <si>
    <t xml:space="preserve">      constitucional, cujo valor atual é o correspondente a R$ 26.723,13 (vinte e seis mil, setecentos </t>
  </si>
  <si>
    <t xml:space="preserve">      e vinte e três reais e treze centavos).</t>
  </si>
  <si>
    <t xml:space="preserve">6.   Subtotal de Ganhos – Relativo ao somatório de todos os ganhos, descontando o valor  </t>
  </si>
  <si>
    <t xml:space="preserve">      excedente ao teto remuneratório constitucional.</t>
  </si>
  <si>
    <t>GANHOS NÃO SUBMETIDOS AO TETO REMUNERATÓRIO CONSTITUCIONAL</t>
  </si>
  <si>
    <t>7.   PAE (1994-2002) – Parcela Autônoma de Equivalência, devida aos Membros do Ministério</t>
  </si>
  <si>
    <t xml:space="preserve">      Público. Trata-se de diferença salarial apurada e devida aqueles Procuradores e Promotores de </t>
  </si>
  <si>
    <t xml:space="preserve">      Justiça, bem como seus dependentes (Pensionistas) que estavam em atividade no período </t>
  </si>
  <si>
    <t xml:space="preserve">      compreendido entre os anos de 1994 e 2002. Tal diferença advém da equiparação entre a </t>
  </si>
  <si>
    <t xml:space="preserve">      remuneração de Membros do Poder Legislativo, Judiciário e Ministério Público, reconhecida  </t>
  </si>
  <si>
    <t xml:space="preserve">      nacionalmente por decisão judicial e aplicada em nossa Instituição após trabalho desenvolvido </t>
  </si>
  <si>
    <t xml:space="preserve">      por Comissão Especial no âmbito do Procedimento Interno n.º 5148552.2011.33264.</t>
  </si>
  <si>
    <t xml:space="preserve">8.   Indenizações – Valores de natureza indenizatória, relativas a conversões em pecúnia de férias  </t>
  </si>
  <si>
    <t xml:space="preserve">      e licença prêmio, gratificação de auxílio moradia, gratificação de auxílio localidade, ajuda de   </t>
  </si>
  <si>
    <t xml:space="preserve">      custo, ressarcimento de despesas com transporte e aqueles decorrentes de decisão judicial.</t>
  </si>
  <si>
    <t>9.   Ganhos eventuais – Décimo terceiro salário, adicional de 1/3 de férias constitucional,</t>
  </si>
  <si>
    <t xml:space="preserve">      gratificação por participação em comissão especial, grupo de trabalho e assessoramento técnico.  </t>
  </si>
  <si>
    <t xml:space="preserve">10. Abono de permanência – Vantagem conferida pela Constituição Federal ao servidor público que </t>
  </si>
  <si>
    <t xml:space="preserve">      já tenha preenchido os requisitos para aposentadoria, mas expressou opção de permanecer </t>
  </si>
  <si>
    <t xml:space="preserve">      em atividade.</t>
  </si>
  <si>
    <t xml:space="preserve">11. Total Geral de Ganhos – Consiste no somatório do “Subtotal de Ganhos“ com aqueles que não </t>
  </si>
  <si>
    <t xml:space="preserve">      estão sujeitos ao limite remuneratório constitucional.</t>
  </si>
  <si>
    <t>C O L U N A S   R E F E R E N T E S   A O S    D E S C O N T O S</t>
  </si>
  <si>
    <t>Descontos Obrigatórios</t>
  </si>
  <si>
    <t>Descontos Diversos</t>
  </si>
  <si>
    <t>Total de Descontos</t>
  </si>
  <si>
    <t>Remuneração Líquida</t>
  </si>
  <si>
    <t>Contribuição Previdenciária</t>
  </si>
  <si>
    <t>IRRF</t>
  </si>
  <si>
    <t>1.   Descontos obrigatórios – referem-se aos descontos relativos a contribuição para o regime</t>
  </si>
  <si>
    <t xml:space="preserve">      previdenciário, bem como de imposto de renda, que a lei determina sejam retidos diretamente na  </t>
  </si>
  <si>
    <t xml:space="preserve">      fonte de pagamento.</t>
  </si>
  <si>
    <t>2.   Descontos Diversos – São todos os demais descontos que a lei autoriza sejam consignados em</t>
  </si>
  <si>
    <t xml:space="preserve">      folha de pagamento, todavia não os obriga.</t>
  </si>
  <si>
    <t>3.   Total de Descontos – É a soma dos descontos obrigatórios e dos descontos diversos.</t>
  </si>
  <si>
    <t>4.   Remuneração Líquida – Consiste no “Total Geral de Ganhos” subtraídos do “Total de</t>
  </si>
  <si>
    <t xml:space="preserve">      Descontos”.</t>
  </si>
  <si>
    <t>Diretoria-Geral</t>
  </si>
  <si>
    <t>Detalhamento da Folha de Pagamento – Mês de Agosto/2016</t>
  </si>
  <si>
    <t>ESTAGIÁRIOS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</si>
  <si>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</si>
  <si>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</si>
  <si>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</si>
  <si>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</si>
  <si>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</si>
  <si>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</si>
  <si>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</si>
  <si>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 xml:space="preserve">ADRIANO CÉSAR FERREIRA DE ANDRADE </t>
  </si>
  <si>
    <t>ALDERLENE LIMA DE SOUZA</t>
  </si>
  <si>
    <t>AMANDA GABRIELA MARQUES DE SÁ</t>
  </si>
  <si>
    <t>ANTONIA ELENA CAMPELO DAS NEVES PISSOLATO</t>
  </si>
  <si>
    <t>CARLOS SILVA SERRÃO</t>
  </si>
  <si>
    <t>CLEISON DANTAS DE OLIVEIRA</t>
  </si>
  <si>
    <t>DANIELE BRAGA SOARES</t>
  </si>
  <si>
    <t>DANRLEY DE FREITAS GOMES</t>
  </si>
  <si>
    <t>DEBORAH PONTES SILVEIRA</t>
  </si>
  <si>
    <t>ELESSANDRO LIMA DE FRANÇA</t>
  </si>
  <si>
    <t>ELSIANNE SERUDO MARINHO LIRA</t>
  </si>
  <si>
    <t>ESMERALDA ALVES MARTINS</t>
  </si>
  <si>
    <t>ETIELSON PAIXÃO RIBEIRO</t>
  </si>
  <si>
    <t xml:space="preserve">FRÂNCIO COSTA SIMÃO </t>
  </si>
  <si>
    <t>GEOVANE DOS SANTOS REIS</t>
  </si>
  <si>
    <t>GILCIELI MONTALVÃO ARAÚJO</t>
  </si>
  <si>
    <t>IAGO CAVALCANTE PUCU</t>
  </si>
  <si>
    <t>ISRAEL SÁ BEZERRA</t>
  </si>
  <si>
    <t>JOÃO PAULO ALVES FARIAS</t>
  </si>
  <si>
    <t>KARINE DE SOUZA PEDROSA</t>
  </si>
  <si>
    <t>KAROLYNE BRANDÃO RODRIGUES</t>
  </si>
  <si>
    <t>KETLEN MENEZES COUTO</t>
  </si>
  <si>
    <t>LARISSA GOMES SIMÃO</t>
  </si>
  <si>
    <t>LARISSA GUEDES BITAR</t>
  </si>
  <si>
    <t>LAURIANE GOMES RODRIGUES</t>
  </si>
  <si>
    <t>LEONIDAS GARRIDO MESQUITA</t>
  </si>
  <si>
    <t>LETÍCIA SOARES REIS</t>
  </si>
  <si>
    <t>LORENA D'AVILA ANDRADE DE ARAÚJO</t>
  </si>
  <si>
    <t>LUANA ALVES SILVA</t>
  </si>
  <si>
    <t>LUCAS DA GAMA SILVA</t>
  </si>
  <si>
    <t>LUCÉLIA ALMEIDA RIBEIRO</t>
  </si>
  <si>
    <t>LUIZ ALBERTO DANTAS DE VESCONCELOS JÚNIOR</t>
  </si>
  <si>
    <t>LUIZ RICARDO TIAGO DA SILVA</t>
  </si>
  <si>
    <t>MAGNO BATISTA VIANA</t>
  </si>
  <si>
    <t>MANOEL GOMES DA SILVA</t>
  </si>
  <si>
    <t>MÁRCIO LIMA ROJAS</t>
  </si>
  <si>
    <t>MARCOS ANTÔNIO DE SOUZA MARQUES</t>
  </si>
  <si>
    <t>MARIA ADRIELE SEIXAS OLIVEIRA</t>
  </si>
  <si>
    <t xml:space="preserve">MAYRA LONNI NAIMAIER </t>
  </si>
  <si>
    <t>MAYSA BRANDÃO RODRIGUES</t>
  </si>
  <si>
    <t>MIKAEL LUIZ DO PATROCÍNIO</t>
  </si>
  <si>
    <t>NAILA EMILLE MEDEIROS DE ALMEIDA</t>
  </si>
  <si>
    <t>RAQUEL LUNA DE SOUZA</t>
  </si>
  <si>
    <t>RAQUEL PINHO DOS SANTOS</t>
  </si>
  <si>
    <t>RENAN DA SILVA MELGUEIRO</t>
  </si>
  <si>
    <t>RENATA PANTOJA MARICAL</t>
  </si>
  <si>
    <t>RODOLFO DIEGO GOMES DA SILVA</t>
  </si>
  <si>
    <t>RODRIGO ANTONIO BARBOZA LEMOS</t>
  </si>
  <si>
    <t>RODRIGO CAMPOS DO ROSÁRIO</t>
  </si>
  <si>
    <t>RODRIGO CONTE OLIVEIRA</t>
  </si>
  <si>
    <t>SANDY PAIVA MENDES</t>
  </si>
  <si>
    <t>SARAH CONCEIÇÃO DA SILVA</t>
  </si>
  <si>
    <t>THAYANNE DA SILVA DE SOUZA</t>
  </si>
  <si>
    <t>THIAGO OLIVEIRA BERNARDO</t>
  </si>
  <si>
    <t>TIAGO FELIPE PIRES</t>
  </si>
  <si>
    <t>VANDERSON SOUZA DE MELO</t>
  </si>
  <si>
    <t>WENDEL ELOI GOMES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</si>
</sst>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[$R$-416]\ #,##0.00;[RED]\-[$R$-416]\ #,##0.00"/>
    <numFmt numFmtId="167" formatCode="0.00"/>
    <numFmt numFmtId="168" formatCode="_-[$R$-416]\ * #,##0.00_-;\-[$R$-416]\ * #,##0.00_-;_-[$R$-416]\ * \-??_-;_-@_-"/>
  </numFmts>
  <fonts count="12">
    <font>
      <sz val="10"/>
      <name val="Arial"/>
      <family val="2"/>
    </font>
    <font>
      <sz val="24"/>
      <name val="Times New Roman"/>
      <family val="1"/>
    </font>
    <font>
      <b/>
      <sz val="10"/>
      <name val="Dialog"/>
      <family val="0"/>
    </font>
    <font>
      <b/>
      <sz val="10"/>
      <name val="Arial"/>
      <family val="2"/>
    </font>
    <font>
      <b/>
      <u val="single"/>
      <sz val="24"/>
      <color indexed="8"/>
      <name val="Times New Roman"/>
      <family val="1"/>
    </font>
    <font>
      <sz val="20"/>
      <name val="Arial"/>
      <family val="2"/>
    </font>
    <font>
      <b/>
      <sz val="10"/>
      <color indexed="8"/>
      <name val="Dialog"/>
      <family val="0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164" fontId="0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right" vertical="center"/>
    </xf>
    <xf numFmtId="164" fontId="3" fillId="0" borderId="9" xfId="0" applyFont="1" applyBorder="1" applyAlignment="1">
      <alignment horizontal="center" vertical="center"/>
    </xf>
    <xf numFmtId="164" fontId="3" fillId="5" borderId="9" xfId="0" applyFont="1" applyFill="1" applyBorder="1" applyAlignment="1">
      <alignment horizontal="center" vertical="center" wrapText="1"/>
    </xf>
    <xf numFmtId="167" fontId="3" fillId="5" borderId="9" xfId="0" applyNumberFormat="1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6" borderId="9" xfId="0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/>
    </xf>
    <xf numFmtId="167" fontId="8" fillId="0" borderId="2" xfId="0" applyNumberFormat="1" applyFont="1" applyBorder="1" applyAlignment="1">
      <alignment/>
    </xf>
    <xf numFmtId="168" fontId="8" fillId="7" borderId="2" xfId="0" applyNumberFormat="1" applyFont="1" applyFill="1" applyBorder="1" applyAlignment="1">
      <alignment horizontal="center" vertical="center" wrapText="1"/>
    </xf>
    <xf numFmtId="168" fontId="0" fillId="0" borderId="9" xfId="0" applyNumberFormat="1" applyFont="1" applyBorder="1" applyAlignment="1">
      <alignment/>
    </xf>
    <xf numFmtId="164" fontId="8" fillId="0" borderId="2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left"/>
    </xf>
    <xf numFmtId="164" fontId="8" fillId="0" borderId="9" xfId="0" applyFont="1" applyBorder="1" applyAlignment="1">
      <alignment/>
    </xf>
    <xf numFmtId="164" fontId="11" fillId="0" borderId="2" xfId="0" applyNumberFormat="1" applyFont="1" applyFill="1" applyBorder="1" applyAlignment="1">
      <alignment horizontal="left"/>
    </xf>
    <xf numFmtId="168" fontId="11" fillId="7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/>
    </xf>
    <xf numFmtId="164" fontId="8" fillId="0" borderId="2" xfId="0" applyFont="1" applyFill="1" applyBorder="1" applyAlignment="1">
      <alignment horizontal="justify"/>
    </xf>
    <xf numFmtId="164" fontId="11" fillId="0" borderId="2" xfId="0" applyNumberFormat="1" applyFont="1" applyFill="1" applyBorder="1" applyAlignment="1">
      <alignment/>
    </xf>
    <xf numFmtId="164" fontId="10" fillId="0" borderId="2" xfId="0" applyNumberFormat="1" applyFont="1" applyFill="1" applyBorder="1" applyAlignment="1">
      <alignment/>
    </xf>
    <xf numFmtId="164" fontId="11" fillId="0" borderId="2" xfId="0" applyFont="1" applyFill="1" applyBorder="1" applyAlignment="1">
      <alignment horizontal="justify"/>
    </xf>
    <xf numFmtId="164" fontId="10" fillId="0" borderId="2" xfId="0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114300</xdr:rowOff>
    </xdr:from>
    <xdr:to>
      <xdr:col>4</xdr:col>
      <xdr:colOff>847725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4300"/>
          <a:ext cx="38195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showZeros="0" zoomScale="90" zoomScaleNormal="90" workbookViewId="0" topLeftCell="A43">
      <selection activeCell="A1" sqref="A1"/>
    </sheetView>
  </sheetViews>
  <sheetFormatPr defaultColWidth="9.140625" defaultRowHeight="12.75"/>
  <cols>
    <col min="1" max="1" width="13.57421875" style="0" customWidth="1"/>
    <col min="2" max="2" width="23.00390625" style="0" customWidth="1"/>
    <col min="3" max="3" width="13.57421875" style="0" customWidth="1"/>
    <col min="4" max="4" width="15.28125" style="0" customWidth="1"/>
    <col min="5" max="7" width="13.57421875" style="0" customWidth="1"/>
    <col min="8" max="8" width="15.28125" style="0" customWidth="1"/>
    <col min="9" max="11" width="13.57421875" style="0" customWidth="1"/>
    <col min="12" max="12" width="14.00390625" style="0" customWidth="1"/>
  </cols>
  <sheetData>
    <row r="2" spans="1:12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t="12.75" customHeight="1">
      <c r="A4" s="2"/>
      <c r="B4" s="2"/>
      <c r="C4" s="2"/>
      <c r="D4" s="2"/>
      <c r="E4" s="2"/>
      <c r="F4" s="2"/>
      <c r="G4" s="3" t="s">
        <v>1</v>
      </c>
      <c r="H4" s="3" t="s">
        <v>2</v>
      </c>
      <c r="I4" s="3"/>
      <c r="J4" s="3"/>
      <c r="K4" s="3"/>
      <c r="L4" s="4" t="s">
        <v>3</v>
      </c>
    </row>
    <row r="5" spans="1:12" ht="12.75" customHeight="1">
      <c r="A5" s="5" t="s">
        <v>4</v>
      </c>
      <c r="B5" s="5"/>
      <c r="C5" s="5"/>
      <c r="D5" s="5"/>
      <c r="E5" s="5"/>
      <c r="F5" s="5"/>
      <c r="G5" s="3"/>
      <c r="H5" s="3"/>
      <c r="I5" s="3"/>
      <c r="J5" s="3"/>
      <c r="K5" s="3"/>
      <c r="L5" s="4"/>
    </row>
    <row r="6" spans="1:12" ht="12.75" customHeight="1">
      <c r="A6" s="5" t="s">
        <v>5</v>
      </c>
      <c r="B6" s="5"/>
      <c r="C6" s="5"/>
      <c r="D6" s="5"/>
      <c r="E6" s="5"/>
      <c r="F6" s="5"/>
      <c r="G6" s="3"/>
      <c r="H6" s="3"/>
      <c r="I6" s="3"/>
      <c r="J6" s="3"/>
      <c r="K6" s="3"/>
      <c r="L6" s="4"/>
    </row>
    <row r="7" spans="1:12" ht="12.75">
      <c r="A7" s="6"/>
      <c r="B7" s="7"/>
      <c r="C7" s="7"/>
      <c r="D7" s="7"/>
      <c r="E7" s="7"/>
      <c r="F7" s="8"/>
      <c r="G7" s="3"/>
      <c r="H7" s="3"/>
      <c r="I7" s="3"/>
      <c r="J7" s="3"/>
      <c r="K7" s="3"/>
      <c r="L7" s="4"/>
    </row>
    <row r="8" spans="1:12" ht="12.75">
      <c r="A8" s="9"/>
      <c r="B8" s="10"/>
      <c r="C8" s="10"/>
      <c r="D8" s="10"/>
      <c r="E8" s="10"/>
      <c r="F8" s="11"/>
      <c r="G8" s="3"/>
      <c r="H8" s="3"/>
      <c r="I8" s="3"/>
      <c r="J8" s="3"/>
      <c r="K8" s="3"/>
      <c r="L8" s="4"/>
    </row>
    <row r="9" spans="1:12" ht="12.75" customHeight="1">
      <c r="A9" s="12" t="s">
        <v>6</v>
      </c>
      <c r="B9" s="13" t="s">
        <v>7</v>
      </c>
      <c r="C9" s="13"/>
      <c r="D9" s="12" t="s">
        <v>8</v>
      </c>
      <c r="E9" s="14" t="s">
        <v>9</v>
      </c>
      <c r="F9" s="14" t="s">
        <v>10</v>
      </c>
      <c r="G9" s="3"/>
      <c r="H9" s="15" t="s">
        <v>11</v>
      </c>
      <c r="I9" s="12" t="s">
        <v>12</v>
      </c>
      <c r="J9" s="12" t="s">
        <v>9</v>
      </c>
      <c r="K9" s="12" t="s">
        <v>13</v>
      </c>
      <c r="L9" s="4"/>
    </row>
    <row r="10" spans="1:12" ht="12.75" customHeight="1">
      <c r="A10" s="12"/>
      <c r="B10" s="16" t="s">
        <v>14</v>
      </c>
      <c r="C10" s="16" t="s">
        <v>15</v>
      </c>
      <c r="D10" s="12"/>
      <c r="E10" s="14"/>
      <c r="F10" s="14"/>
      <c r="G10" s="3"/>
      <c r="H10" s="17" t="s">
        <v>16</v>
      </c>
      <c r="I10" s="12"/>
      <c r="J10" s="12"/>
      <c r="K10" s="12"/>
      <c r="L10" s="4"/>
    </row>
    <row r="11" spans="1:12" ht="12.75">
      <c r="A11" s="12"/>
      <c r="B11" s="16"/>
      <c r="C11" s="16"/>
      <c r="D11" s="12"/>
      <c r="E11" s="14"/>
      <c r="F11" s="14"/>
      <c r="G11" s="3"/>
      <c r="H11" s="17"/>
      <c r="I11" s="12"/>
      <c r="J11" s="12"/>
      <c r="K11" s="12"/>
      <c r="L11" s="4"/>
    </row>
    <row r="14" spans="1:12" ht="30">
      <c r="A14" s="18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6" spans="1:12" ht="25.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5.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5.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5.5">
      <c r="A20" s="19" t="s">
        <v>21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5.5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5.5">
      <c r="A23" s="19" t="s">
        <v>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5.5">
      <c r="A24" s="19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6" spans="1:12" ht="25.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3" ht="25.5">
      <c r="A27" s="19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2"/>
    </row>
    <row r="28" spans="1:12" ht="25.5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25.5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5.5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5.5">
      <c r="A31" s="22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5.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5.5">
      <c r="A33" s="22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5.5">
      <c r="A34" s="22" t="s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5.5">
      <c r="A35" s="22" t="s">
        <v>34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7" spans="1:12" ht="25.5">
      <c r="A37" s="19" t="s">
        <v>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25.5">
      <c r="A38" s="19" t="s">
        <v>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40" spans="1:12" ht="25.5">
      <c r="A40" s="19" t="s">
        <v>37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3" ht="25.5">
      <c r="A41" s="19" t="s">
        <v>38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2"/>
    </row>
    <row r="42" spans="1:12" ht="25.5">
      <c r="A42" s="19" t="s">
        <v>39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5.5">
      <c r="A43" s="19" t="s">
        <v>40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25.5">
      <c r="A44" s="19" t="s">
        <v>41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25.5">
      <c r="A45" s="22" t="s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25.5">
      <c r="A46" s="22" t="s">
        <v>43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25.5">
      <c r="A47" s="22" t="s">
        <v>44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5.5">
      <c r="A48" s="22" t="s">
        <v>45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25.5">
      <c r="A49" s="22" t="s">
        <v>46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1" spans="1:13" ht="25.5">
      <c r="A51" s="19" t="s">
        <v>47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2"/>
    </row>
    <row r="52" spans="1:12" ht="25.5">
      <c r="A52" s="19" t="s">
        <v>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5.5">
      <c r="A53" s="19" t="s">
        <v>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5" spans="1:12" ht="25.5">
      <c r="A55" s="19" t="s">
        <v>50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3" ht="25.5">
      <c r="A56" s="19" t="s">
        <v>51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2"/>
    </row>
    <row r="57" spans="1:12" ht="25.5">
      <c r="A57" s="19" t="s">
        <v>52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25.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25.5">
      <c r="A59" s="19" t="s">
        <v>54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25.5">
      <c r="A60" s="22" t="s">
        <v>55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25.5">
      <c r="A61" s="19" t="s">
        <v>56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25.5">
      <c r="A62" s="22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4" spans="1:13" ht="25.5">
      <c r="A64" s="19" t="s">
        <v>58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2"/>
    </row>
    <row r="65" spans="1:12" ht="25.5">
      <c r="A65" s="19" t="s">
        <v>59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7" spans="1:12" ht="25.5">
      <c r="A67" s="19" t="s">
        <v>60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3" ht="25.5">
      <c r="A68" s="19" t="s">
        <v>61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2"/>
    </row>
    <row r="69" spans="1:12" ht="25.5">
      <c r="A69" s="19" t="s">
        <v>62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25.5">
      <c r="A70" s="19" t="s">
        <v>63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25.5">
      <c r="A71" s="19" t="s">
        <v>64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25.5">
      <c r="A72" s="19" t="s">
        <v>65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25.5">
      <c r="A73" s="19" t="s">
        <v>66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25.5">
      <c r="A74" s="22" t="s">
        <v>67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25.5">
      <c r="A75" s="22" t="s">
        <v>68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25.5">
      <c r="A76" s="22" t="s">
        <v>69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8" spans="1:12" ht="25.5">
      <c r="A78" s="19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25.5">
      <c r="A79" s="19" t="s">
        <v>71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25.5">
      <c r="A80" s="19" t="s">
        <v>72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2" spans="1:12" ht="25.5">
      <c r="A82" s="19" t="s">
        <v>73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25.5">
      <c r="A83" s="19" t="s">
        <v>74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7" spans="1:12" ht="30">
      <c r="A87" s="18" t="s">
        <v>75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9" spans="1:12" ht="25.5">
      <c r="A89" s="19" t="s">
        <v>76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25.5">
      <c r="A90" s="19" t="s">
        <v>77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25.5">
      <c r="A91" s="19" t="s">
        <v>78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25.5">
      <c r="A92" s="19" t="s">
        <v>79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25.5">
      <c r="A93" s="19" t="s">
        <v>80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25.5">
      <c r="A94" s="19" t="s">
        <v>81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25.5">
      <c r="A95" s="19" t="s">
        <v>82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7" spans="1:12" ht="25.5">
      <c r="A97" s="19" t="s">
        <v>83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25.5">
      <c r="A98" s="19" t="s">
        <v>84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25.5">
      <c r="A99" s="19" t="s">
        <v>85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1" spans="1:12" ht="25.5">
      <c r="A101" s="19" t="s">
        <v>86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25.5">
      <c r="A102" s="19" t="s">
        <v>87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4" spans="1:12" ht="25.5">
      <c r="A104" s="19" t="s">
        <v>88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25.5">
      <c r="A105" s="19" t="s">
        <v>89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25.5">
      <c r="A106" s="19" t="s">
        <v>90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8" spans="1:12" ht="25.5">
      <c r="A108" s="19" t="s">
        <v>91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25.5">
      <c r="A109" s="19" t="s">
        <v>92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43" spans="1:12" ht="30.75">
      <c r="A143" s="1" t="s">
        <v>93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5" spans="4:8" ht="12.75" customHeight="1">
      <c r="D145" s="23" t="s">
        <v>94</v>
      </c>
      <c r="E145" s="23"/>
      <c r="F145" s="24" t="s">
        <v>95</v>
      </c>
      <c r="G145" s="24" t="s">
        <v>96</v>
      </c>
      <c r="H145" s="25" t="s">
        <v>97</v>
      </c>
    </row>
    <row r="146" spans="4:8" ht="12.75">
      <c r="D146" s="23"/>
      <c r="E146" s="23"/>
      <c r="F146" s="24"/>
      <c r="G146" s="24"/>
      <c r="H146" s="25"/>
    </row>
    <row r="147" spans="4:8" ht="12.75">
      <c r="D147" s="23"/>
      <c r="E147" s="23"/>
      <c r="F147" s="24"/>
      <c r="G147" s="24"/>
      <c r="H147" s="25"/>
    </row>
    <row r="148" spans="4:8" ht="12.75">
      <c r="D148" s="23"/>
      <c r="E148" s="23"/>
      <c r="F148" s="24"/>
      <c r="G148" s="24"/>
      <c r="H148" s="25"/>
    </row>
    <row r="149" spans="4:8" ht="12.75">
      <c r="D149" s="26"/>
      <c r="E149" s="27"/>
      <c r="F149" s="24"/>
      <c r="G149" s="24"/>
      <c r="H149" s="25"/>
    </row>
    <row r="150" spans="4:8" ht="12.75" customHeight="1">
      <c r="D150" s="12" t="s">
        <v>98</v>
      </c>
      <c r="E150" s="12" t="s">
        <v>99</v>
      </c>
      <c r="F150" s="24"/>
      <c r="G150" s="24"/>
      <c r="H150" s="25"/>
    </row>
    <row r="151" spans="4:8" ht="12.75">
      <c r="D151" s="12"/>
      <c r="E151" s="12"/>
      <c r="F151" s="24"/>
      <c r="G151" s="24"/>
      <c r="H151" s="25"/>
    </row>
    <row r="152" spans="4:8" ht="12.75">
      <c r="D152" s="12"/>
      <c r="E152" s="12"/>
      <c r="F152" s="24"/>
      <c r="G152" s="24"/>
      <c r="H152" s="25"/>
    </row>
    <row r="155" spans="1:12" ht="25.5">
      <c r="A155" s="19" t="s">
        <v>100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25.5">
      <c r="A156" s="19" t="s">
        <v>101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25.5">
      <c r="A157" s="19" t="s">
        <v>102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9" spans="1:12" ht="25.5">
      <c r="A159" s="19" t="s">
        <v>103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25.5">
      <c r="A160" s="19" t="s">
        <v>104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2" spans="1:12" ht="25.5">
      <c r="A162" s="19" t="s">
        <v>105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4" spans="1:12" ht="25.5">
      <c r="A164" s="19" t="s">
        <v>106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25.5">
      <c r="A165" s="19" t="s">
        <v>107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</sheetData>
  <sheetProtection selectLockedCells="1" selectUnlockedCells="1"/>
  <mergeCells count="109">
    <mergeCell ref="A2:L2"/>
    <mergeCell ref="A4:F4"/>
    <mergeCell ref="G4:G11"/>
    <mergeCell ref="H4:K8"/>
    <mergeCell ref="L4:L11"/>
    <mergeCell ref="A5:F5"/>
    <mergeCell ref="A6:F6"/>
    <mergeCell ref="A9:A11"/>
    <mergeCell ref="B9:C9"/>
    <mergeCell ref="D9:D11"/>
    <mergeCell ref="E9:E11"/>
    <mergeCell ref="F9:F11"/>
    <mergeCell ref="I9:I11"/>
    <mergeCell ref="J9:J11"/>
    <mergeCell ref="K9:K11"/>
    <mergeCell ref="B10:B11"/>
    <mergeCell ref="C10:C11"/>
    <mergeCell ref="H10:H11"/>
    <mergeCell ref="A14:L14"/>
    <mergeCell ref="A16:L16"/>
    <mergeCell ref="A17:L17"/>
    <mergeCell ref="A19:L19"/>
    <mergeCell ref="A20:L20"/>
    <mergeCell ref="A22:L22"/>
    <mergeCell ref="A23:L23"/>
    <mergeCell ref="A24:L24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7:L37"/>
    <mergeCell ref="A38:L38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1:L51"/>
    <mergeCell ref="A52:L52"/>
    <mergeCell ref="A53:L53"/>
    <mergeCell ref="A55:L55"/>
    <mergeCell ref="A56:L56"/>
    <mergeCell ref="A57:L57"/>
    <mergeCell ref="A58:L58"/>
    <mergeCell ref="A59:L59"/>
    <mergeCell ref="A60:L60"/>
    <mergeCell ref="A61:L61"/>
    <mergeCell ref="A62:L62"/>
    <mergeCell ref="A64:L64"/>
    <mergeCell ref="A65:L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8:L78"/>
    <mergeCell ref="A79:L79"/>
    <mergeCell ref="A80:L80"/>
    <mergeCell ref="A82:L82"/>
    <mergeCell ref="A83:L83"/>
    <mergeCell ref="A87:L87"/>
    <mergeCell ref="A89:L89"/>
    <mergeCell ref="A90:L90"/>
    <mergeCell ref="A91:L91"/>
    <mergeCell ref="A92:L92"/>
    <mergeCell ref="A93:L93"/>
    <mergeCell ref="A94:L94"/>
    <mergeCell ref="A95:L95"/>
    <mergeCell ref="A97:L97"/>
    <mergeCell ref="A98:L98"/>
    <mergeCell ref="A99:L99"/>
    <mergeCell ref="A101:L101"/>
    <mergeCell ref="A102:L102"/>
    <mergeCell ref="A104:L104"/>
    <mergeCell ref="A105:L105"/>
    <mergeCell ref="A106:L106"/>
    <mergeCell ref="A108:L108"/>
    <mergeCell ref="A109:L109"/>
    <mergeCell ref="A143:L143"/>
    <mergeCell ref="D145:E148"/>
    <mergeCell ref="F145:F152"/>
    <mergeCell ref="G145:G152"/>
    <mergeCell ref="H145:H152"/>
    <mergeCell ref="D150:D152"/>
    <mergeCell ref="E150:E152"/>
    <mergeCell ref="A155:L155"/>
    <mergeCell ref="A156:L156"/>
    <mergeCell ref="A157:L157"/>
    <mergeCell ref="A159:L159"/>
    <mergeCell ref="A160:L160"/>
    <mergeCell ref="A162:L162"/>
    <mergeCell ref="A164:L164"/>
    <mergeCell ref="A165:L16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Zeros="0" tabSelected="1" zoomScale="90" zoomScaleNormal="90" workbookViewId="0" topLeftCell="A46">
      <selection activeCell="H74" sqref="H74"/>
    </sheetView>
  </sheetViews>
  <sheetFormatPr defaultColWidth="12.57421875" defaultRowHeight="17.25" customHeight="1"/>
  <cols>
    <col min="1" max="1" width="44.00390625" style="28" customWidth="1"/>
    <col min="2" max="2" width="18.8515625" style="28" customWidth="1"/>
    <col min="3" max="3" width="20.57421875" style="28" customWidth="1"/>
    <col min="4" max="4" width="23.8515625" style="28" customWidth="1"/>
    <col min="5" max="5" width="26.7109375" style="28" customWidth="1"/>
    <col min="6" max="6" width="17.421875" style="28" customWidth="1"/>
    <col min="7" max="8" width="16.28125" style="28" customWidth="1"/>
    <col min="9" max="248" width="11.57421875" style="28" customWidth="1"/>
    <col min="249" max="16384" width="11.57421875" style="0" customWidth="1"/>
  </cols>
  <sheetData>
    <row r="1" spans="1:8" ht="12.75" customHeight="1">
      <c r="A1" s="29"/>
      <c r="B1" s="29"/>
      <c r="C1" s="29"/>
      <c r="D1" s="29"/>
      <c r="E1" s="29"/>
      <c r="F1" s="29"/>
      <c r="G1" s="29"/>
      <c r="H1" s="29"/>
    </row>
    <row r="2" spans="1:8" ht="12.75" customHeight="1">
      <c r="A2" s="29"/>
      <c r="B2" s="29"/>
      <c r="C2" s="29"/>
      <c r="D2" s="29"/>
      <c r="E2" s="29"/>
      <c r="F2" s="29"/>
      <c r="G2" s="29"/>
      <c r="H2" s="29"/>
    </row>
    <row r="3" spans="1:8" ht="12.75" customHeight="1">
      <c r="A3" s="29"/>
      <c r="B3" s="29"/>
      <c r="C3" s="29"/>
      <c r="D3" s="29"/>
      <c r="E3" s="29"/>
      <c r="F3" s="29"/>
      <c r="G3" s="29"/>
      <c r="H3" s="29"/>
    </row>
    <row r="4" spans="1:8" ht="12.75" customHeight="1">
      <c r="A4" s="29"/>
      <c r="B4" s="29"/>
      <c r="C4" s="29"/>
      <c r="D4" s="29"/>
      <c r="E4" s="29"/>
      <c r="F4" s="29"/>
      <c r="G4" s="29"/>
      <c r="H4" s="29"/>
    </row>
    <row r="5" spans="1:8" ht="12.75" customHeight="1">
      <c r="A5" s="29"/>
      <c r="B5" s="29"/>
      <c r="C5" s="29"/>
      <c r="D5" s="29"/>
      <c r="E5" s="29"/>
      <c r="F5" s="29"/>
      <c r="G5" s="29"/>
      <c r="H5" s="29"/>
    </row>
    <row r="6" spans="1:8" ht="12.75" customHeight="1">
      <c r="A6" s="29"/>
      <c r="B6" s="29"/>
      <c r="C6" s="29"/>
      <c r="D6" s="29"/>
      <c r="E6" s="29"/>
      <c r="F6" s="29"/>
      <c r="G6" s="29"/>
      <c r="H6" s="29"/>
    </row>
    <row r="7" spans="1:8" ht="12.75" customHeight="1">
      <c r="A7" s="29"/>
      <c r="B7" s="29"/>
      <c r="C7" s="29"/>
      <c r="D7" s="29"/>
      <c r="E7" s="29"/>
      <c r="F7" s="29"/>
      <c r="G7" s="29"/>
      <c r="H7" s="29"/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8" ht="12.75" customHeight="1">
      <c r="A10" s="29"/>
      <c r="B10" s="29"/>
      <c r="C10" s="29"/>
      <c r="D10" s="29"/>
      <c r="E10" s="29"/>
      <c r="F10" s="29"/>
      <c r="G10" s="29"/>
      <c r="H10" s="29"/>
    </row>
    <row r="11" spans="1:8" ht="17.25" customHeight="1">
      <c r="A11" s="30" t="s">
        <v>108</v>
      </c>
      <c r="B11" s="30"/>
      <c r="C11" s="30"/>
      <c r="D11" s="30"/>
      <c r="E11" s="30"/>
      <c r="F11" s="30"/>
      <c r="G11" s="30"/>
      <c r="H11" s="30"/>
    </row>
    <row r="12" spans="1:8" ht="12.75" customHeight="1">
      <c r="A12" s="31"/>
      <c r="B12" s="31"/>
      <c r="C12" s="31"/>
      <c r="D12" s="31"/>
      <c r="E12" s="31"/>
      <c r="F12" s="31"/>
      <c r="G12" s="31"/>
      <c r="H12" s="31"/>
    </row>
    <row r="13" spans="1:8" ht="12.75" customHeight="1">
      <c r="A13" s="30" t="s">
        <v>109</v>
      </c>
      <c r="B13" s="30"/>
      <c r="C13" s="30"/>
      <c r="D13" s="30"/>
      <c r="E13" s="30"/>
      <c r="F13" s="30"/>
      <c r="G13" s="30"/>
      <c r="H13" s="30"/>
    </row>
    <row r="14" spans="1:8" ht="12.75" customHeight="1">
      <c r="A14" s="31"/>
      <c r="B14" s="31"/>
      <c r="C14" s="31"/>
      <c r="D14" s="31"/>
      <c r="E14" s="31"/>
      <c r="F14" s="31"/>
      <c r="G14" s="31"/>
      <c r="H14" s="31"/>
    </row>
    <row r="15" spans="1:8" ht="13.5" customHeight="1">
      <c r="A15" s="32">
        <v>1</v>
      </c>
      <c r="B15" s="32"/>
      <c r="C15" s="32"/>
      <c r="D15" s="32"/>
      <c r="E15" s="32"/>
      <c r="F15" s="32"/>
      <c r="G15" s="32"/>
      <c r="H15" s="32"/>
    </row>
    <row r="16" spans="1:8" ht="36.75" customHeight="1">
      <c r="A16" s="33" t="s">
        <v>110</v>
      </c>
      <c r="B16" s="34" t="s">
        <v>111</v>
      </c>
      <c r="C16" s="35" t="s">
        <v>112</v>
      </c>
      <c r="D16" s="35" t="s">
        <v>113</v>
      </c>
      <c r="E16" s="34" t="s">
        <v>114</v>
      </c>
      <c r="F16" s="36" t="s">
        <v>115</v>
      </c>
      <c r="G16" s="36" t="s">
        <v>116</v>
      </c>
      <c r="H16" s="37" t="s">
        <v>117</v>
      </c>
    </row>
    <row r="17" spans="1:8" ht="17.25" customHeight="1">
      <c r="A17" s="38" t="s">
        <v>118</v>
      </c>
      <c r="B17" s="39">
        <v>0</v>
      </c>
      <c r="C17" s="39">
        <v>0</v>
      </c>
      <c r="D17" s="40">
        <v>0</v>
      </c>
      <c r="E17" s="39">
        <v>0</v>
      </c>
      <c r="F17" s="39">
        <v>0</v>
      </c>
      <c r="G17" s="39">
        <v>0</v>
      </c>
      <c r="H17" s="41">
        <f>Estagiários!B17+Estagiários!C17+Estagiários!D17-Estagiários!E17-Estagiários!F17-Estagiários!G17</f>
        <v>0</v>
      </c>
    </row>
    <row r="18" spans="1:8" ht="17.25" customHeight="1">
      <c r="A18" s="38" t="s">
        <v>119</v>
      </c>
      <c r="B18" s="39">
        <v>800</v>
      </c>
      <c r="C18" s="39">
        <v>50</v>
      </c>
      <c r="D18" s="40">
        <v>0</v>
      </c>
      <c r="E18" s="39">
        <v>0</v>
      </c>
      <c r="F18" s="39">
        <v>0</v>
      </c>
      <c r="G18" s="39">
        <v>0</v>
      </c>
      <c r="H18" s="41">
        <f>Estagiários!B18+Estagiários!C18+Estagiários!D18-Estagiários!E18-Estagiários!F18-Estagiários!G18</f>
        <v>850</v>
      </c>
    </row>
    <row r="19" spans="1:8" ht="17.25" customHeight="1">
      <c r="A19" s="38" t="s">
        <v>120</v>
      </c>
      <c r="B19" s="39">
        <v>600</v>
      </c>
      <c r="C19" s="39">
        <v>50</v>
      </c>
      <c r="D19" s="40">
        <v>0</v>
      </c>
      <c r="E19" s="39">
        <v>0</v>
      </c>
      <c r="F19" s="39">
        <v>0</v>
      </c>
      <c r="G19" s="39">
        <v>0</v>
      </c>
      <c r="H19" s="41">
        <f>Estagiários!B19+Estagiários!C19+Estagiários!D19-Estagiários!E19-Estagiários!F19-Estagiários!G19</f>
        <v>650</v>
      </c>
    </row>
    <row r="20" spans="1:8" ht="17.25" customHeight="1">
      <c r="A20" s="38" t="s">
        <v>121</v>
      </c>
      <c r="B20" s="39">
        <v>0</v>
      </c>
      <c r="C20" s="39">
        <v>0</v>
      </c>
      <c r="D20" s="40">
        <v>0</v>
      </c>
      <c r="E20" s="39">
        <v>0</v>
      </c>
      <c r="F20" s="39">
        <v>0</v>
      </c>
      <c r="G20" s="39">
        <v>0</v>
      </c>
      <c r="H20" s="41">
        <f>Estagiários!B20+Estagiários!C20+Estagiários!D20-Estagiários!E20-Estagiários!F20-Estagiários!G20</f>
        <v>0</v>
      </c>
    </row>
    <row r="21" spans="1:8" ht="17.25" customHeight="1">
      <c r="A21" s="42" t="s">
        <v>122</v>
      </c>
      <c r="B21" s="39">
        <v>600</v>
      </c>
      <c r="C21" s="39">
        <v>50</v>
      </c>
      <c r="D21" s="40">
        <v>0</v>
      </c>
      <c r="E21" s="39">
        <v>0</v>
      </c>
      <c r="F21" s="39">
        <v>0</v>
      </c>
      <c r="G21" s="39">
        <v>0</v>
      </c>
      <c r="H21" s="41">
        <f>Estagiários!B21+Estagiários!C21+Estagiários!D21-Estagiários!E21-Estagiários!F21-Estagiários!G21</f>
        <v>650</v>
      </c>
    </row>
    <row r="22" spans="1:8" ht="17.25" customHeight="1">
      <c r="A22" s="42" t="s">
        <v>123</v>
      </c>
      <c r="B22" s="39">
        <v>600</v>
      </c>
      <c r="C22" s="39">
        <v>50</v>
      </c>
      <c r="D22" s="40">
        <v>0</v>
      </c>
      <c r="E22" s="39">
        <v>0</v>
      </c>
      <c r="F22" s="39">
        <v>0</v>
      </c>
      <c r="G22" s="39">
        <v>0</v>
      </c>
      <c r="H22" s="41">
        <f>Estagiários!B22+Estagiários!C22+Estagiários!D22-Estagiários!E22-Estagiários!F22-Estagiários!G22</f>
        <v>650</v>
      </c>
    </row>
    <row r="23" spans="1:8" ht="17.25" customHeight="1">
      <c r="A23" s="43" t="s">
        <v>124</v>
      </c>
      <c r="B23" s="39">
        <f>800/30*24</f>
        <v>640</v>
      </c>
      <c r="C23" s="39">
        <f>50/30*24</f>
        <v>40</v>
      </c>
      <c r="D23" s="40">
        <v>0</v>
      </c>
      <c r="E23" s="39">
        <v>0</v>
      </c>
      <c r="F23" s="39">
        <v>0</v>
      </c>
      <c r="G23" s="39">
        <v>0</v>
      </c>
      <c r="H23" s="41">
        <f>Estagiários!B23+Estagiários!C23+Estagiários!D23-Estagiários!E23-Estagiários!F23-Estagiários!G23</f>
        <v>680</v>
      </c>
    </row>
    <row r="24" spans="1:8" ht="17.25" customHeight="1">
      <c r="A24" s="44" t="s">
        <v>125</v>
      </c>
      <c r="B24" s="39">
        <f>600/30*8</f>
        <v>160</v>
      </c>
      <c r="C24" s="39">
        <f>50/30*8</f>
        <v>13.333333333333334</v>
      </c>
      <c r="D24" s="40">
        <v>0</v>
      </c>
      <c r="E24" s="39">
        <v>0</v>
      </c>
      <c r="F24" s="39">
        <v>0</v>
      </c>
      <c r="G24" s="39">
        <v>0</v>
      </c>
      <c r="H24" s="41">
        <f>Estagiários!B24+Estagiários!C24+Estagiários!D24-Estagiários!E24-Estagiários!F24-Estagiários!G24</f>
        <v>173.33333333333334</v>
      </c>
    </row>
    <row r="25" spans="1:8" ht="17.25" customHeight="1">
      <c r="A25" s="42" t="s">
        <v>126</v>
      </c>
      <c r="B25" s="39">
        <v>800</v>
      </c>
      <c r="C25" s="39">
        <v>50</v>
      </c>
      <c r="D25" s="40">
        <v>0</v>
      </c>
      <c r="E25" s="39">
        <v>0</v>
      </c>
      <c r="F25" s="39">
        <v>0</v>
      </c>
      <c r="G25" s="39">
        <v>0</v>
      </c>
      <c r="H25" s="41">
        <f>Estagiários!B25+Estagiários!C25+Estagiários!D25-Estagiários!E25-Estagiários!F25-Estagiários!G25</f>
        <v>850</v>
      </c>
    </row>
    <row r="26" spans="1:8" ht="17.25" customHeight="1">
      <c r="A26" s="42" t="s">
        <v>127</v>
      </c>
      <c r="B26" s="39">
        <v>800</v>
      </c>
      <c r="C26" s="39">
        <v>50</v>
      </c>
      <c r="D26" s="40">
        <v>0</v>
      </c>
      <c r="E26" s="39">
        <v>0</v>
      </c>
      <c r="F26" s="39">
        <v>0</v>
      </c>
      <c r="G26" s="39">
        <v>0</v>
      </c>
      <c r="H26" s="41">
        <f>Estagiários!B26+Estagiários!C26+Estagiários!D26-Estagiários!E26-Estagiários!F26-Estagiários!G26</f>
        <v>850</v>
      </c>
    </row>
    <row r="27" spans="1:8" ht="17.25" customHeight="1">
      <c r="A27" s="42" t="s">
        <v>128</v>
      </c>
      <c r="B27" s="39">
        <v>800</v>
      </c>
      <c r="C27" s="39">
        <v>50</v>
      </c>
      <c r="D27" s="40">
        <v>0</v>
      </c>
      <c r="E27" s="39">
        <v>0</v>
      </c>
      <c r="F27" s="39">
        <v>0</v>
      </c>
      <c r="G27" s="39">
        <v>0</v>
      </c>
      <c r="H27" s="41">
        <f>Estagiários!B27+Estagiários!C27+Estagiários!D27-Estagiários!E27-Estagiários!F27-Estagiários!G27</f>
        <v>850</v>
      </c>
    </row>
    <row r="28" spans="1:8" ht="17.25" customHeight="1">
      <c r="A28" s="42" t="s">
        <v>129</v>
      </c>
      <c r="B28" s="39">
        <v>0</v>
      </c>
      <c r="C28" s="39">
        <v>0</v>
      </c>
      <c r="D28" s="40">
        <v>0</v>
      </c>
      <c r="E28" s="39">
        <v>0</v>
      </c>
      <c r="F28" s="39">
        <v>0</v>
      </c>
      <c r="G28" s="39">
        <v>0</v>
      </c>
      <c r="H28" s="41">
        <f>Estagiários!B28+Estagiários!C28+Estagiários!D28-Estagiários!E28-Estagiários!F28-Estagiários!G28</f>
        <v>0</v>
      </c>
    </row>
    <row r="29" spans="1:8" ht="17.25" customHeight="1">
      <c r="A29" s="45" t="s">
        <v>130</v>
      </c>
      <c r="B29" s="39">
        <v>800</v>
      </c>
      <c r="C29" s="39">
        <v>50</v>
      </c>
      <c r="D29" s="40">
        <v>0</v>
      </c>
      <c r="E29" s="39">
        <v>0</v>
      </c>
      <c r="F29" s="39">
        <v>0</v>
      </c>
      <c r="G29" s="39">
        <v>0</v>
      </c>
      <c r="H29" s="41">
        <f>Estagiários!B29+Estagiários!C29+Estagiários!D29-Estagiários!E29-Estagiários!F29-Estagiários!G29</f>
        <v>850</v>
      </c>
    </row>
    <row r="30" spans="1:8" ht="17.25" customHeight="1">
      <c r="A30" s="42" t="s">
        <v>131</v>
      </c>
      <c r="B30" s="39">
        <v>800</v>
      </c>
      <c r="C30" s="39">
        <v>50</v>
      </c>
      <c r="D30" s="40">
        <v>0</v>
      </c>
      <c r="E30" s="39">
        <v>0</v>
      </c>
      <c r="F30" s="39">
        <v>0</v>
      </c>
      <c r="G30" s="39">
        <v>0</v>
      </c>
      <c r="H30" s="41">
        <f>Estagiários!B30+Estagiários!C30+Estagiários!D30-Estagiários!E30-Estagiários!F30-Estagiários!G30</f>
        <v>850</v>
      </c>
    </row>
    <row r="31" spans="1:8" ht="17.25" customHeight="1">
      <c r="A31" s="42" t="s">
        <v>132</v>
      </c>
      <c r="B31" s="39">
        <v>800</v>
      </c>
      <c r="C31" s="39">
        <f>50</f>
        <v>50</v>
      </c>
      <c r="D31" s="40">
        <v>0</v>
      </c>
      <c r="E31" s="39">
        <v>0</v>
      </c>
      <c r="F31" s="39">
        <v>0</v>
      </c>
      <c r="G31" s="39">
        <v>0</v>
      </c>
      <c r="H31" s="41">
        <f>Estagiários!B31+Estagiários!C31+Estagiários!D31-Estagiários!E31-Estagiários!F31-Estagiários!G31</f>
        <v>850</v>
      </c>
    </row>
    <row r="32" spans="1:8" ht="17.25" customHeight="1">
      <c r="A32" s="46" t="s">
        <v>133</v>
      </c>
      <c r="B32" s="39">
        <v>800</v>
      </c>
      <c r="C32" s="39">
        <v>50</v>
      </c>
      <c r="D32" s="47">
        <v>0</v>
      </c>
      <c r="E32" s="39">
        <v>0</v>
      </c>
      <c r="F32" s="48">
        <v>0</v>
      </c>
      <c r="G32" s="48">
        <v>0</v>
      </c>
      <c r="H32" s="41">
        <f>Estagiários!B32+Estagiários!C32+Estagiários!D32-Estagiários!E32-Estagiários!F32-Estagiários!G32</f>
        <v>850</v>
      </c>
    </row>
    <row r="33" spans="1:8" ht="17.25" customHeight="1">
      <c r="A33" s="42" t="s">
        <v>134</v>
      </c>
      <c r="B33" s="39">
        <v>800</v>
      </c>
      <c r="C33" s="39">
        <v>50</v>
      </c>
      <c r="D33" s="40">
        <v>0</v>
      </c>
      <c r="E33" s="39">
        <v>0</v>
      </c>
      <c r="F33" s="39">
        <v>0</v>
      </c>
      <c r="G33" s="39">
        <v>0</v>
      </c>
      <c r="H33" s="41">
        <f>Estagiários!B33+Estagiários!C33+Estagiários!D33-Estagiários!E33-Estagiários!F33-Estagiários!G33</f>
        <v>850</v>
      </c>
    </row>
    <row r="34" spans="1:8" ht="17.25" customHeight="1">
      <c r="A34" s="42" t="s">
        <v>135</v>
      </c>
      <c r="B34" s="39">
        <v>600</v>
      </c>
      <c r="C34" s="39">
        <v>50</v>
      </c>
      <c r="D34" s="40">
        <v>0</v>
      </c>
      <c r="E34" s="39">
        <v>0</v>
      </c>
      <c r="F34" s="39">
        <v>0</v>
      </c>
      <c r="G34" s="39">
        <v>0</v>
      </c>
      <c r="H34" s="41">
        <f>Estagiários!B34+Estagiários!C34+Estagiários!D34-Estagiários!E34-Estagiários!F34-Estagiários!G34</f>
        <v>650</v>
      </c>
    </row>
    <row r="35" spans="1:8" ht="17.25" customHeight="1">
      <c r="A35" s="42" t="s">
        <v>136</v>
      </c>
      <c r="B35" s="39">
        <v>600</v>
      </c>
      <c r="C35" s="39">
        <v>50</v>
      </c>
      <c r="D35" s="40">
        <v>0</v>
      </c>
      <c r="E35" s="39">
        <v>0</v>
      </c>
      <c r="F35" s="39">
        <v>0</v>
      </c>
      <c r="G35" s="39">
        <v>0</v>
      </c>
      <c r="H35" s="41">
        <f>Estagiários!B35+Estagiários!C35+Estagiários!D35-Estagiários!E35-Estagiários!F35-Estagiários!G35</f>
        <v>650</v>
      </c>
    </row>
    <row r="36" spans="1:8" ht="17.25" customHeight="1">
      <c r="A36" s="49" t="s">
        <v>137</v>
      </c>
      <c r="B36" s="39">
        <v>800</v>
      </c>
      <c r="C36" s="39">
        <v>50</v>
      </c>
      <c r="D36" s="40">
        <v>0</v>
      </c>
      <c r="E36" s="39">
        <v>0</v>
      </c>
      <c r="F36" s="39">
        <v>0</v>
      </c>
      <c r="G36" s="39">
        <v>0</v>
      </c>
      <c r="H36" s="41">
        <f>Estagiários!B36+Estagiários!C36+Estagiários!D36-Estagiários!E36-Estagiários!F36-Estagiários!G36</f>
        <v>850</v>
      </c>
    </row>
    <row r="37" spans="1:8" ht="17.25" customHeight="1">
      <c r="A37" s="42" t="s">
        <v>138</v>
      </c>
      <c r="B37" s="39">
        <v>600</v>
      </c>
      <c r="C37" s="39">
        <v>50</v>
      </c>
      <c r="D37" s="40">
        <v>0</v>
      </c>
      <c r="E37" s="39">
        <v>0</v>
      </c>
      <c r="F37" s="39">
        <v>0</v>
      </c>
      <c r="G37" s="39">
        <v>0</v>
      </c>
      <c r="H37" s="41">
        <f>Estagiários!B37+Estagiários!C37+Estagiários!D37-Estagiários!E37-Estagiários!F37-Estagiários!G37</f>
        <v>650</v>
      </c>
    </row>
    <row r="38" spans="1:8" ht="17.25" customHeight="1">
      <c r="A38" s="42" t="s">
        <v>139</v>
      </c>
      <c r="B38" s="39">
        <v>800</v>
      </c>
      <c r="C38" s="39">
        <v>50</v>
      </c>
      <c r="D38" s="40">
        <v>0</v>
      </c>
      <c r="E38" s="39">
        <v>0</v>
      </c>
      <c r="F38" s="39">
        <v>0</v>
      </c>
      <c r="G38" s="39">
        <v>26.666666666666668</v>
      </c>
      <c r="H38" s="41">
        <f>Estagiários!B38+Estagiários!C38+Estagiários!D38-Estagiários!E38-Estagiários!F38-Estagiários!G38</f>
        <v>823.3333333333334</v>
      </c>
    </row>
    <row r="39" spans="1:8" ht="17.25" customHeight="1">
      <c r="A39" s="42" t="s">
        <v>140</v>
      </c>
      <c r="B39" s="39">
        <v>600</v>
      </c>
      <c r="C39" s="39">
        <v>50</v>
      </c>
      <c r="D39" s="40">
        <v>0</v>
      </c>
      <c r="E39" s="39">
        <v>0</v>
      </c>
      <c r="F39" s="39">
        <v>0</v>
      </c>
      <c r="G39" s="39">
        <v>0</v>
      </c>
      <c r="H39" s="41">
        <f>Estagiários!B39+Estagiários!C39+Estagiários!D39-Estagiários!E39-Estagiários!F39-Estagiários!G39</f>
        <v>650</v>
      </c>
    </row>
    <row r="40" spans="1:8" ht="17.25" customHeight="1">
      <c r="A40" s="42" t="s">
        <v>141</v>
      </c>
      <c r="B40" s="39">
        <v>800</v>
      </c>
      <c r="C40" s="39">
        <v>50</v>
      </c>
      <c r="D40" s="40">
        <v>0</v>
      </c>
      <c r="E40" s="39">
        <v>0</v>
      </c>
      <c r="F40" s="39">
        <v>0</v>
      </c>
      <c r="G40" s="39">
        <v>0</v>
      </c>
      <c r="H40" s="41">
        <f>Estagiários!B40+Estagiários!C40+Estagiários!D40-Estagiários!E40-Estagiários!F40-Estagiários!G40</f>
        <v>850</v>
      </c>
    </row>
    <row r="41" spans="1:8" ht="17.25" customHeight="1">
      <c r="A41" s="42" t="s">
        <v>142</v>
      </c>
      <c r="B41" s="39">
        <v>800</v>
      </c>
      <c r="C41" s="39">
        <v>50</v>
      </c>
      <c r="D41" s="40">
        <v>186.66666666666669</v>
      </c>
      <c r="E41" s="39">
        <v>0</v>
      </c>
      <c r="F41" s="39">
        <v>0</v>
      </c>
      <c r="G41" s="39">
        <v>0</v>
      </c>
      <c r="H41" s="41">
        <f>Estagiários!B41+Estagiários!C41+Estagiários!D41-Estagiários!E41-Estagiários!F41-Estagiários!G41</f>
        <v>1036.6666666666667</v>
      </c>
    </row>
    <row r="42" spans="1:8" ht="17.25" customHeight="1">
      <c r="A42" s="43" t="s">
        <v>143</v>
      </c>
      <c r="B42" s="39">
        <f>600/30*24</f>
        <v>480</v>
      </c>
      <c r="C42" s="39">
        <f>50/30*24</f>
        <v>40</v>
      </c>
      <c r="D42" s="40">
        <v>0</v>
      </c>
      <c r="E42" s="39">
        <v>0</v>
      </c>
      <c r="F42" s="39">
        <v>0</v>
      </c>
      <c r="G42" s="39">
        <v>0</v>
      </c>
      <c r="H42" s="41">
        <f>Estagiários!B42+Estagiários!C42+Estagiários!D42-Estagiários!E42-Estagiários!F42-Estagiários!G42</f>
        <v>520</v>
      </c>
    </row>
    <row r="43" spans="1:8" ht="17.25" customHeight="1">
      <c r="A43" s="43" t="s">
        <v>144</v>
      </c>
      <c r="B43" s="39">
        <f>800/30*22</f>
        <v>586.6666666666667</v>
      </c>
      <c r="C43" s="39">
        <f>50/30*22</f>
        <v>36.66666666666667</v>
      </c>
      <c r="D43" s="40">
        <v>0</v>
      </c>
      <c r="E43" s="39">
        <v>0</v>
      </c>
      <c r="F43" s="39">
        <v>0</v>
      </c>
      <c r="G43" s="39">
        <v>0</v>
      </c>
      <c r="H43" s="41">
        <f>Estagiários!B43+Estagiários!C43+Estagiários!D43-Estagiários!E43-Estagiários!F43-Estagiários!G43</f>
        <v>623.3333333333334</v>
      </c>
    </row>
    <row r="44" spans="1:8" ht="17.25" customHeight="1">
      <c r="A44" s="42" t="s">
        <v>145</v>
      </c>
      <c r="B44" s="39">
        <v>0</v>
      </c>
      <c r="C44" s="39">
        <v>0</v>
      </c>
      <c r="D44" s="40">
        <v>0</v>
      </c>
      <c r="E44" s="39">
        <v>0</v>
      </c>
      <c r="F44" s="39">
        <v>0</v>
      </c>
      <c r="G44" s="39">
        <v>0</v>
      </c>
      <c r="H44" s="41">
        <f>Estagiários!B44+Estagiários!C44+Estagiários!D44-Estagiários!E44-Estagiários!F44-Estagiários!G44</f>
        <v>0</v>
      </c>
    </row>
    <row r="45" spans="1:8" ht="17.25" customHeight="1">
      <c r="A45" s="46" t="s">
        <v>146</v>
      </c>
      <c r="B45" s="39">
        <v>600</v>
      </c>
      <c r="C45" s="39">
        <v>50</v>
      </c>
      <c r="D45" s="40">
        <v>0</v>
      </c>
      <c r="E45" s="39">
        <v>0</v>
      </c>
      <c r="F45" s="39">
        <v>0</v>
      </c>
      <c r="G45" s="39">
        <v>0</v>
      </c>
      <c r="H45" s="41">
        <f>Estagiários!B45+Estagiários!C45+Estagiários!D45-Estagiários!E45-Estagiários!F45-Estagiários!G45</f>
        <v>650</v>
      </c>
    </row>
    <row r="46" spans="1:8" ht="17.25" customHeight="1">
      <c r="A46" s="46" t="s">
        <v>147</v>
      </c>
      <c r="B46" s="39">
        <v>600</v>
      </c>
      <c r="C46" s="39">
        <v>50</v>
      </c>
      <c r="D46" s="40">
        <v>0</v>
      </c>
      <c r="E46" s="39">
        <v>0</v>
      </c>
      <c r="F46" s="39">
        <v>0</v>
      </c>
      <c r="G46" s="39">
        <v>0</v>
      </c>
      <c r="H46" s="41">
        <f>Estagiários!B46+Estagiários!C46+Estagiários!D46-Estagiários!E46-Estagiários!F46-Estagiários!G46</f>
        <v>650</v>
      </c>
    </row>
    <row r="47" spans="1:8" ht="17.25" customHeight="1">
      <c r="A47" s="50" t="s">
        <v>148</v>
      </c>
      <c r="B47" s="39">
        <v>800</v>
      </c>
      <c r="C47" s="39">
        <v>50</v>
      </c>
      <c r="D47" s="40">
        <v>0</v>
      </c>
      <c r="E47" s="39">
        <v>0</v>
      </c>
      <c r="F47" s="39">
        <v>0</v>
      </c>
      <c r="G47" s="39">
        <v>0</v>
      </c>
      <c r="H47" s="41">
        <f>Estagiários!B47+Estagiários!C47+Estagiários!D47-Estagiários!E47-Estagiários!F47-Estagiários!G47</f>
        <v>850</v>
      </c>
    </row>
    <row r="48" spans="1:8" ht="17.25" customHeight="1">
      <c r="A48" s="50" t="s">
        <v>149</v>
      </c>
      <c r="B48" s="39">
        <v>0</v>
      </c>
      <c r="C48" s="39">
        <v>0</v>
      </c>
      <c r="D48" s="40">
        <v>0</v>
      </c>
      <c r="E48" s="39">
        <v>0</v>
      </c>
      <c r="F48" s="39">
        <v>0</v>
      </c>
      <c r="G48" s="39">
        <v>0</v>
      </c>
      <c r="H48" s="41">
        <f>Estagiários!B48+Estagiários!C48+Estagiários!D48-Estagiários!E48-Estagiários!F48-Estagiários!G48</f>
        <v>0</v>
      </c>
    </row>
    <row r="49" spans="1:8" ht="17.25" customHeight="1">
      <c r="A49" s="50" t="s">
        <v>150</v>
      </c>
      <c r="B49" s="39">
        <v>800</v>
      </c>
      <c r="C49" s="39">
        <v>50</v>
      </c>
      <c r="D49" s="40">
        <v>0</v>
      </c>
      <c r="E49" s="39">
        <v>0</v>
      </c>
      <c r="F49" s="39">
        <v>0</v>
      </c>
      <c r="G49" s="39">
        <v>0</v>
      </c>
      <c r="H49" s="41">
        <f>Estagiários!B49+Estagiários!C49+Estagiários!D49-Estagiários!E49-Estagiários!F49-Estagiários!G49</f>
        <v>850</v>
      </c>
    </row>
    <row r="50" spans="1:8" ht="17.25" customHeight="1">
      <c r="A50" s="51" t="s">
        <v>151</v>
      </c>
      <c r="B50" s="39">
        <f>800/30*22</f>
        <v>586.6666666666667</v>
      </c>
      <c r="C50" s="39">
        <f>50/30*22</f>
        <v>36.66666666666667</v>
      </c>
      <c r="D50" s="40">
        <v>0</v>
      </c>
      <c r="E50" s="39">
        <v>0</v>
      </c>
      <c r="F50" s="39">
        <v>0</v>
      </c>
      <c r="G50" s="39">
        <v>0</v>
      </c>
      <c r="H50" s="41">
        <f>Estagiários!B50+Estagiários!C50+Estagiários!D50-Estagiários!E50-Estagiários!F50-Estagiários!G50</f>
        <v>623.3333333333334</v>
      </c>
    </row>
    <row r="51" spans="1:8" ht="17.25" customHeight="1">
      <c r="A51" s="51" t="s">
        <v>152</v>
      </c>
      <c r="B51" s="39">
        <v>600</v>
      </c>
      <c r="C51" s="39">
        <v>50</v>
      </c>
      <c r="D51" s="40">
        <v>0</v>
      </c>
      <c r="E51" s="39">
        <v>0</v>
      </c>
      <c r="F51" s="39">
        <v>0</v>
      </c>
      <c r="G51" s="39">
        <v>0</v>
      </c>
      <c r="H51" s="41">
        <f>Estagiários!B51+Estagiários!C51+Estagiários!D51-Estagiários!E51-Estagiários!F51-Estagiários!G51</f>
        <v>650</v>
      </c>
    </row>
    <row r="52" spans="1:8" ht="17.25" customHeight="1">
      <c r="A52" s="50" t="s">
        <v>153</v>
      </c>
      <c r="B52" s="39">
        <v>800</v>
      </c>
      <c r="C52" s="39">
        <v>50</v>
      </c>
      <c r="D52" s="40">
        <v>0</v>
      </c>
      <c r="E52" s="39">
        <v>0</v>
      </c>
      <c r="F52" s="39">
        <v>0</v>
      </c>
      <c r="G52" s="39">
        <v>0</v>
      </c>
      <c r="H52" s="41">
        <f>Estagiários!B52+Estagiários!C52+Estagiários!D52-Estagiários!E52-Estagiários!F52-Estagiários!G52</f>
        <v>850</v>
      </c>
    </row>
    <row r="53" spans="1:8" ht="17.25" customHeight="1">
      <c r="A53" s="50" t="s">
        <v>154</v>
      </c>
      <c r="B53" s="39">
        <v>600</v>
      </c>
      <c r="C53" s="39">
        <v>50</v>
      </c>
      <c r="D53" s="40">
        <v>0</v>
      </c>
      <c r="E53" s="39">
        <v>0</v>
      </c>
      <c r="F53" s="39">
        <v>0</v>
      </c>
      <c r="G53" s="39">
        <v>0</v>
      </c>
      <c r="H53" s="41">
        <f>Estagiários!B53+Estagiários!C53+Estagiários!D53-Estagiários!E53-Estagiários!F53-Estagiários!G53</f>
        <v>650</v>
      </c>
    </row>
    <row r="54" spans="1:8" ht="17.25" customHeight="1">
      <c r="A54" s="50" t="s">
        <v>155</v>
      </c>
      <c r="B54" s="39">
        <v>800</v>
      </c>
      <c r="C54" s="39">
        <v>50</v>
      </c>
      <c r="D54" s="40">
        <v>0</v>
      </c>
      <c r="E54" s="39">
        <v>0</v>
      </c>
      <c r="F54" s="39">
        <v>0</v>
      </c>
      <c r="G54" s="39">
        <v>0</v>
      </c>
      <c r="H54" s="41">
        <f>Estagiários!B54+Estagiários!C54+Estagiários!D54-Estagiários!E54-Estagiários!F54-Estagiários!G54</f>
        <v>850</v>
      </c>
    </row>
    <row r="55" spans="1:8" ht="17.25" customHeight="1">
      <c r="A55" s="50" t="s">
        <v>156</v>
      </c>
      <c r="B55" s="39">
        <v>800</v>
      </c>
      <c r="C55" s="39">
        <v>50</v>
      </c>
      <c r="D55" s="40">
        <v>0</v>
      </c>
      <c r="E55" s="39">
        <v>0</v>
      </c>
      <c r="F55" s="39">
        <v>0</v>
      </c>
      <c r="G55" s="39">
        <v>0</v>
      </c>
      <c r="H55" s="41">
        <f>Estagiários!B55+Estagiários!C55+Estagiários!D55-Estagiários!E55-Estagiários!F55-Estagiários!G55</f>
        <v>850</v>
      </c>
    </row>
    <row r="56" spans="1:8" ht="17.25" customHeight="1">
      <c r="A56" s="50" t="s">
        <v>157</v>
      </c>
      <c r="B56" s="39">
        <v>800</v>
      </c>
      <c r="C56" s="39">
        <v>50</v>
      </c>
      <c r="D56" s="40">
        <v>0</v>
      </c>
      <c r="E56" s="39">
        <v>0</v>
      </c>
      <c r="F56" s="39">
        <v>0</v>
      </c>
      <c r="G56" s="39">
        <v>0</v>
      </c>
      <c r="H56" s="41">
        <f>Estagiários!B56+Estagiários!C56+Estagiários!D56-Estagiários!E56-Estagiários!F56-Estagiários!G56</f>
        <v>850</v>
      </c>
    </row>
    <row r="57" spans="1:8" ht="17.25" customHeight="1">
      <c r="A57" s="51" t="s">
        <v>158</v>
      </c>
      <c r="B57" s="39">
        <f>600/30*17</f>
        <v>340</v>
      </c>
      <c r="C57" s="39">
        <f>50/30*17</f>
        <v>28.333333333333336</v>
      </c>
      <c r="D57" s="40">
        <v>0</v>
      </c>
      <c r="E57" s="39">
        <v>0</v>
      </c>
      <c r="F57" s="39">
        <v>0</v>
      </c>
      <c r="G57" s="39">
        <v>0</v>
      </c>
      <c r="H57" s="41">
        <f>Estagiários!B57+Estagiários!C57+Estagiários!D57-Estagiários!E57-Estagiários!F57-Estagiários!G57</f>
        <v>368.3333333333333</v>
      </c>
    </row>
    <row r="58" spans="1:8" ht="17.25" customHeight="1">
      <c r="A58" s="50" t="s">
        <v>159</v>
      </c>
      <c r="B58" s="39">
        <v>800</v>
      </c>
      <c r="C58" s="39">
        <v>50</v>
      </c>
      <c r="D58" s="40">
        <v>0</v>
      </c>
      <c r="E58" s="39">
        <v>0</v>
      </c>
      <c r="F58" s="39">
        <v>0</v>
      </c>
      <c r="G58" s="39">
        <v>0</v>
      </c>
      <c r="H58" s="41">
        <f>Estagiários!B58+Estagiários!C58+Estagiários!D58-Estagiários!E58-Estagiários!F58-Estagiários!G58</f>
        <v>850</v>
      </c>
    </row>
    <row r="59" spans="1:8" ht="17.25" customHeight="1">
      <c r="A59" s="50" t="s">
        <v>160</v>
      </c>
      <c r="B59" s="39">
        <v>600</v>
      </c>
      <c r="C59" s="39">
        <v>50</v>
      </c>
      <c r="D59" s="40">
        <v>0</v>
      </c>
      <c r="E59" s="39">
        <v>0</v>
      </c>
      <c r="F59" s="39">
        <v>0</v>
      </c>
      <c r="G59" s="39">
        <v>0</v>
      </c>
      <c r="H59" s="41">
        <f>Estagiários!B59+Estagiários!C59+Estagiários!D59-Estagiários!E59-Estagiários!F59-Estagiários!G59</f>
        <v>650</v>
      </c>
    </row>
    <row r="60" spans="1:8" ht="17.25" customHeight="1">
      <c r="A60" s="50" t="s">
        <v>161</v>
      </c>
      <c r="B60" s="39">
        <v>600</v>
      </c>
      <c r="C60" s="39">
        <v>50</v>
      </c>
      <c r="D60" s="40">
        <v>0</v>
      </c>
      <c r="E60" s="39">
        <v>0</v>
      </c>
      <c r="F60" s="39">
        <v>0</v>
      </c>
      <c r="G60" s="39">
        <v>0</v>
      </c>
      <c r="H60" s="41">
        <f>Estagiários!B60+Estagiários!C60+Estagiários!D60-Estagiários!E60-Estagiários!F60-Estagiários!G60</f>
        <v>650</v>
      </c>
    </row>
    <row r="61" spans="1:8" ht="17.25" customHeight="1">
      <c r="A61" s="50" t="s">
        <v>162</v>
      </c>
      <c r="B61" s="39">
        <v>800</v>
      </c>
      <c r="C61" s="39">
        <v>50</v>
      </c>
      <c r="D61" s="40">
        <v>0</v>
      </c>
      <c r="E61" s="39">
        <v>0</v>
      </c>
      <c r="F61" s="39">
        <v>0</v>
      </c>
      <c r="G61" s="39">
        <v>0</v>
      </c>
      <c r="H61" s="41">
        <f>Estagiários!B61+Estagiários!C61+Estagiários!D61-Estagiários!E61-Estagiários!F61-Estagiários!G61</f>
        <v>850</v>
      </c>
    </row>
    <row r="62" spans="1:8" ht="17.25" customHeight="1">
      <c r="A62" s="50" t="s">
        <v>163</v>
      </c>
      <c r="B62" s="39">
        <v>600</v>
      </c>
      <c r="C62" s="39">
        <v>50</v>
      </c>
      <c r="D62" s="40">
        <v>0</v>
      </c>
      <c r="E62" s="39">
        <v>0</v>
      </c>
      <c r="F62" s="39">
        <v>0</v>
      </c>
      <c r="G62" s="39">
        <v>0</v>
      </c>
      <c r="H62" s="41">
        <f>Estagiários!B62+Estagiários!C62+Estagiários!D62-Estagiários!E62-Estagiários!F62-Estagiários!G62</f>
        <v>650</v>
      </c>
    </row>
    <row r="63" spans="1:8" ht="17.25" customHeight="1">
      <c r="A63" s="49" t="s">
        <v>164</v>
      </c>
      <c r="B63" s="39">
        <v>800</v>
      </c>
      <c r="C63" s="39">
        <v>50</v>
      </c>
      <c r="D63" s="40">
        <v>0</v>
      </c>
      <c r="E63" s="39">
        <v>0</v>
      </c>
      <c r="F63" s="39">
        <v>8.518518518518519</v>
      </c>
      <c r="G63" s="39">
        <v>0</v>
      </c>
      <c r="H63" s="41">
        <f>Estagiários!B63+Estagiários!C63+Estagiários!D63-Estagiários!E63-Estagiários!F63-Estagiários!G63</f>
        <v>841.4814814814815</v>
      </c>
    </row>
    <row r="64" spans="1:8" ht="17.25" customHeight="1">
      <c r="A64" s="49" t="s">
        <v>165</v>
      </c>
      <c r="B64" s="39">
        <v>800</v>
      </c>
      <c r="C64" s="39">
        <v>50</v>
      </c>
      <c r="D64" s="40">
        <v>0</v>
      </c>
      <c r="E64" s="39">
        <v>0</v>
      </c>
      <c r="F64" s="39">
        <v>0</v>
      </c>
      <c r="G64" s="39">
        <v>0</v>
      </c>
      <c r="H64" s="41">
        <f>Estagiários!B64+Estagiários!C64+Estagiários!D64-Estagiários!E64-Estagiários!F64-Estagiários!G64</f>
        <v>850</v>
      </c>
    </row>
    <row r="65" spans="1:8" ht="17.25" customHeight="1">
      <c r="A65" s="49" t="s">
        <v>166</v>
      </c>
      <c r="B65" s="39">
        <v>0</v>
      </c>
      <c r="C65" s="39">
        <v>0</v>
      </c>
      <c r="D65" s="40">
        <v>0</v>
      </c>
      <c r="E65" s="39">
        <v>0</v>
      </c>
      <c r="F65" s="39">
        <v>0</v>
      </c>
      <c r="G65" s="39">
        <v>0</v>
      </c>
      <c r="H65" s="41">
        <f>Estagiários!B65+Estagiários!C65+Estagiários!D65-Estagiários!E65-Estagiários!F65-Estagiários!G65</f>
        <v>0</v>
      </c>
    </row>
    <row r="66" spans="1:8" ht="17.25" customHeight="1">
      <c r="A66" s="49" t="s">
        <v>167</v>
      </c>
      <c r="B66" s="39">
        <v>800</v>
      </c>
      <c r="C66" s="39">
        <v>50</v>
      </c>
      <c r="D66" s="40">
        <v>0</v>
      </c>
      <c r="E66" s="39">
        <v>0</v>
      </c>
      <c r="F66" s="39">
        <v>0</v>
      </c>
      <c r="G66" s="39">
        <v>0</v>
      </c>
      <c r="H66" s="41">
        <f>Estagiários!B66+Estagiários!C66+Estagiários!D66-Estagiários!E66-Estagiários!F66-Estagiários!G66</f>
        <v>850</v>
      </c>
    </row>
    <row r="67" spans="1:8" ht="17.25" customHeight="1">
      <c r="A67" s="52" t="s">
        <v>168</v>
      </c>
      <c r="B67" s="39">
        <v>600</v>
      </c>
      <c r="C67" s="39">
        <v>50</v>
      </c>
      <c r="D67" s="40">
        <v>0</v>
      </c>
      <c r="E67" s="39">
        <v>0</v>
      </c>
      <c r="F67" s="39">
        <v>0</v>
      </c>
      <c r="G67" s="39">
        <v>0</v>
      </c>
      <c r="H67" s="41">
        <f>Estagiários!B67+Estagiários!C67+Estagiários!D67-Estagiários!E67-Estagiários!F67-Estagiários!G67</f>
        <v>650</v>
      </c>
    </row>
    <row r="68" spans="1:8" ht="17.25" customHeight="1">
      <c r="A68" s="52" t="s">
        <v>169</v>
      </c>
      <c r="B68" s="39">
        <v>600</v>
      </c>
      <c r="C68" s="39">
        <v>50</v>
      </c>
      <c r="D68" s="40">
        <v>0</v>
      </c>
      <c r="E68" s="39">
        <v>0</v>
      </c>
      <c r="F68" s="39">
        <v>0</v>
      </c>
      <c r="G68" s="39">
        <v>0</v>
      </c>
      <c r="H68" s="41">
        <f>Estagiários!B68+Estagiários!C68+Estagiários!D68-Estagiários!E68-Estagiários!F68-Estagiários!G68</f>
        <v>650</v>
      </c>
    </row>
    <row r="69" spans="1:8" ht="17.25" customHeight="1">
      <c r="A69" s="53" t="s">
        <v>170</v>
      </c>
      <c r="B69" s="39">
        <f>800/30*15</f>
        <v>400</v>
      </c>
      <c r="C69" s="39">
        <f>50/30*15</f>
        <v>25</v>
      </c>
      <c r="D69" s="40">
        <v>0</v>
      </c>
      <c r="E69" s="39">
        <v>0</v>
      </c>
      <c r="F69" s="39">
        <v>0</v>
      </c>
      <c r="G69" s="39">
        <v>0</v>
      </c>
      <c r="H69" s="41">
        <f>Estagiários!B69+Estagiários!C69+Estagiários!D69-Estagiários!E69-Estagiários!F69-Estagiários!G69</f>
        <v>425</v>
      </c>
    </row>
    <row r="70" spans="1:8" ht="17.25" customHeight="1">
      <c r="A70" s="53" t="s">
        <v>171</v>
      </c>
      <c r="B70" s="39">
        <v>600</v>
      </c>
      <c r="C70" s="39">
        <v>50</v>
      </c>
      <c r="D70" s="40">
        <v>0</v>
      </c>
      <c r="E70" s="39">
        <v>0</v>
      </c>
      <c r="F70" s="39">
        <v>0</v>
      </c>
      <c r="G70" s="39">
        <v>0</v>
      </c>
      <c r="H70" s="41">
        <f>Estagiários!B70+Estagiários!C70+Estagiários!D70-Estagiários!E70-Estagiários!F70-Estagiários!G70</f>
        <v>650</v>
      </c>
    </row>
    <row r="71" spans="1:8" ht="17.25" customHeight="1">
      <c r="A71" s="53" t="s">
        <v>172</v>
      </c>
      <c r="B71" s="39">
        <v>600</v>
      </c>
      <c r="C71" s="39">
        <v>50</v>
      </c>
      <c r="D71" s="40">
        <v>0</v>
      </c>
      <c r="E71" s="39">
        <v>0</v>
      </c>
      <c r="F71" s="39">
        <v>0</v>
      </c>
      <c r="G71" s="39">
        <v>0</v>
      </c>
      <c r="H71" s="41">
        <f>Estagiários!B71+Estagiários!C71+Estagiários!D71-Estagiários!E71-Estagiários!F71-Estagiários!G71</f>
        <v>650</v>
      </c>
    </row>
    <row r="72" spans="1:8" ht="17.25" customHeight="1">
      <c r="A72" s="53" t="s">
        <v>173</v>
      </c>
      <c r="B72" s="39">
        <v>600</v>
      </c>
      <c r="C72" s="39">
        <v>50</v>
      </c>
      <c r="D72" s="40">
        <v>0</v>
      </c>
      <c r="E72" s="39">
        <v>0</v>
      </c>
      <c r="F72" s="39">
        <v>0</v>
      </c>
      <c r="G72" s="39">
        <v>0</v>
      </c>
      <c r="H72" s="41">
        <f>Estagiários!B72+Estagiários!C72+Estagiários!D72-Estagiários!E72-Estagiários!F72-Estagiários!G72</f>
        <v>650</v>
      </c>
    </row>
    <row r="73" spans="1:8" ht="17.25" customHeight="1">
      <c r="A73" s="52" t="s">
        <v>174</v>
      </c>
      <c r="B73" s="39">
        <v>600</v>
      </c>
      <c r="C73" s="39">
        <v>50</v>
      </c>
      <c r="D73" s="40">
        <v>0</v>
      </c>
      <c r="E73" s="39">
        <v>0</v>
      </c>
      <c r="F73" s="39">
        <v>0</v>
      </c>
      <c r="G73" s="39">
        <v>0</v>
      </c>
      <c r="H73" s="41">
        <f>Estagiários!B73+Estagiários!C73+Estagiários!D73-Estagiários!E73-Estagiários!F73-Estagiários!G73</f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2016-09-08T19:42:03Z</dcterms:modified>
  <cp:category/>
  <cp:version/>
  <cp:contentType/>
  <cp:contentStatus/>
  <cp:revision>21</cp:revision>
</cp:coreProperties>
</file>