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detalhamento_das_despesas" sheetId="1" r:id="rId1"/>
  </sheets>
  <definedNames>
    <definedName name="_xlnm.Print_Area" localSheetId="0">'detalhamento_das_despesas'!$A$1:$O$94</definedName>
    <definedName name="Print_Area_0" localSheetId="0">'detalhamento_das_despesas'!$A$1:$O$63</definedName>
    <definedName name="Print_Area_0_0" localSheetId="0">'detalhamento_das_despesas'!$A$1:$O$63</definedName>
    <definedName name="Print_Area_0_0_0" localSheetId="0">'detalhamento_das_despesas'!$A$1:$O$63</definedName>
    <definedName name="Print_Area_0_0_0_0" localSheetId="0">'detalhamento_das_despesas'!$A$1:$O$63</definedName>
    <definedName name="Print_Area_0_0_0_0_0" localSheetId="0">'detalhamento_das_despesas'!$A$1:$O$63</definedName>
    <definedName name="Print_Area_0_0_0_0_0_0" localSheetId="0">'detalhamento_das_despesas'!$A$1:$O$63</definedName>
    <definedName name="Print_Area_0_0_0_0_0_0_0" localSheetId="0">'detalhamento_das_despesas'!$A$1:$O$63</definedName>
    <definedName name="Print_Area_0_0_0_0_0_0_0_0" localSheetId="0">'detalhamento_das_despesas'!$A$1:$O$63</definedName>
    <definedName name="Print_Area_0_0_0_0_0_0_0_0_0" localSheetId="0">'detalhamento_das_despesas'!$A$1:$O$63</definedName>
    <definedName name="Print_Area_0_0_0_0_0_0_0_0_0_0" localSheetId="0">'detalhamento_das_despesas'!$A$1:$O$63</definedName>
    <definedName name="Print_Area_0_0_0_0_0_0_0_0_0_0_0" localSheetId="0">'detalhamento_das_despesas'!$A$1:$O$63</definedName>
    <definedName name="Print_Area_0_0_0_0_0_0_0_0_0_0_0_0" localSheetId="0">'detalhamento_das_despesas'!$A$1:$O$63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<sst xmlns="http://schemas.openxmlformats.org/spreadsheetml/2006/main" count="102" uniqueCount="60">
  <si>
    <t>AGOSTO/2017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</si>
  <si>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</si>
  <si>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</si>
  <si>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</si>
  <si>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</si>
  <si>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</si>
  <si>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</si>
  <si>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</si>
  <si>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</si>
  <si>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</si>
  <si>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</si>
  <si>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</si>
  <si>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</si>
  <si>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</si>
  <si>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</si>
  <si>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</si>
  <si>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</si>
  <si>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</si>
  <si>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</si>
  <si>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</si>
  <si>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</si>
  <si>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</si>
  <si>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</si>
  <si>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</si>
  <si>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</si>
  <si>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</si>
  <si>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</si>
  <si>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</si>
  <si>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</si>
  <si>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</si>
  <si>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</si>
  <si>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</si>
  <si>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</si>
  <si>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</si>
  <si>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</si>
  <si>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</si>
  <si>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</si>
  <si>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</si>
  <si>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</si>
  <si>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</si>
  <si>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</si>
  <si>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</si>
  <si>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</si>
  <si>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</si>
  <si>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</si>
  <si>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</si>
  <si>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</si>
  <si>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</si>
  <si>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</si>
  <si>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</si>
  <si>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</si>
  <si>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</si>
  <si>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 11/09/2017</t>
  </si>
  <si>
    <t>D E T A L H A M E N T O   D A S   D E S P E S A S – FAMP-AM</t>
  </si>
  <si>
    <t>47 Obrigações Tributárias</t>
  </si>
  <si>
    <t>39 - Outros Serviços de Terceiros - Pessoa Jurídica</t>
  </si>
  <si>
    <t>Data da última atualização: 11/09/2017</t>
  </si>
  <si>
    <t>D E T A L H A M E N T O   D A S   D E S P E S A S – PROVITA-AM</t>
  </si>
  <si>
    <t>FUNDAMENTO LEGAL: Resolução CNMP nº 86/2012, art 5º, inciso I, alínea “b”</t>
  </si>
  <si>
    <t>Não foram realizadas despesas pelo Fundo PROVITA em agosto de 2017.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</si>
</sst>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40" borderId="12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 wrapText="1"/>
    </xf>
    <xf numFmtId="4" fontId="19" fillId="40" borderId="12" xfId="0" applyNumberFormat="1" applyFont="1" applyFill="1" applyBorder="1" applyAlignment="1">
      <alignment horizontal="right" vertical="center" wrapText="1"/>
    </xf>
    <xf numFmtId="4" fontId="19" fillId="4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247650</xdr:rowOff>
    </xdr:from>
    <xdr:to>
      <xdr:col>2</xdr:col>
      <xdr:colOff>933450</xdr:colOff>
      <xdr:row>0</xdr:row>
      <xdr:rowOff>1381125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47650"/>
          <a:ext cx="72390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17375" y="676275"/>
          <a:ext cx="20193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zoomScale="60" zoomScaleNormal="60" zoomScalePageLayoutView="0" workbookViewId="0" topLeftCell="G1">
      <selection activeCell="E81" sqref="E81"/>
    </sheetView>
  </sheetViews>
  <sheetFormatPr defaultColWidth="10.5976562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8.59765625" style="0" customWidth="1"/>
    <col min="8" max="8" width="18.1992187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6.8984375" style="0" customWidth="1"/>
  </cols>
  <sheetData>
    <row r="1" spans="7:15" ht="108.75" customHeight="1">
      <c r="G1" s="1"/>
      <c r="I1" s="1"/>
      <c r="O1" s="2"/>
    </row>
    <row r="2" spans="1:15" ht="35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 t="s">
        <v>0</v>
      </c>
      <c r="L2" s="36"/>
      <c r="M2" s="36"/>
      <c r="N2" s="36"/>
      <c r="O2" s="36"/>
    </row>
    <row r="3" spans="1:15" ht="28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0.5" customHeight="1">
      <c r="O4" s="1"/>
    </row>
    <row r="5" spans="1:15" ht="25.5" customHeight="1">
      <c r="A5" s="33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5" customFormat="1" ht="25.5" customHeight="1">
      <c r="A6" s="33"/>
      <c r="B6" s="33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 aca="true" t="shared" si="0" ref="B7:O7">SUM(B8:B18)</f>
        <v>179808000</v>
      </c>
      <c r="C7" s="7">
        <f t="shared" si="0"/>
        <v>14057266.890000002</v>
      </c>
      <c r="D7" s="7">
        <f t="shared" si="0"/>
        <v>11832924.979999999</v>
      </c>
      <c r="E7" s="7">
        <f t="shared" si="0"/>
        <v>11190929.989999998</v>
      </c>
      <c r="F7" s="7">
        <f t="shared" si="0"/>
        <v>10708809.18</v>
      </c>
      <c r="G7" s="7">
        <f t="shared" si="0"/>
        <v>11181131.85</v>
      </c>
      <c r="H7" s="7">
        <f t="shared" si="0"/>
        <v>13683586.41</v>
      </c>
      <c r="I7" s="7">
        <f t="shared" si="0"/>
        <v>14239730.009999998</v>
      </c>
      <c r="J7" s="7">
        <f t="shared" si="0"/>
        <v>11285599.96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98179979.27</v>
      </c>
      <c r="P7" s="8"/>
    </row>
    <row r="8" spans="1:15" s="12" customFormat="1" ht="30" customHeight="1">
      <c r="A8" s="10" t="s">
        <v>19</v>
      </c>
      <c r="B8" s="11">
        <v>23500000</v>
      </c>
      <c r="C8" s="11">
        <v>1749100.21</v>
      </c>
      <c r="D8" s="11">
        <v>1758678.53</v>
      </c>
      <c r="E8" s="11">
        <v>1738559.2</v>
      </c>
      <c r="F8" s="11">
        <v>1737944.86</v>
      </c>
      <c r="G8" s="11">
        <v>1722971.45</v>
      </c>
      <c r="H8" s="11">
        <v>1712080.75</v>
      </c>
      <c r="I8" s="11">
        <v>1727883.53</v>
      </c>
      <c r="J8" s="11">
        <v>1702475.01</v>
      </c>
      <c r="K8" s="11"/>
      <c r="L8" s="11"/>
      <c r="M8" s="11"/>
      <c r="N8" s="11"/>
      <c r="O8" s="11">
        <f aca="true" t="shared" si="1" ref="O8:O18">SUM(C8:N8)</f>
        <v>13849693.54</v>
      </c>
    </row>
    <row r="9" spans="1:15" s="12" customFormat="1" ht="30" customHeight="1">
      <c r="A9" s="10" t="s">
        <v>20</v>
      </c>
      <c r="B9" s="11">
        <v>10188000</v>
      </c>
      <c r="C9" s="11">
        <v>805220.07</v>
      </c>
      <c r="D9" s="11">
        <v>812879.57</v>
      </c>
      <c r="E9" s="11">
        <v>812534.82</v>
      </c>
      <c r="F9" s="11">
        <v>812893.9</v>
      </c>
      <c r="G9" s="11">
        <v>828507.39</v>
      </c>
      <c r="H9" s="11">
        <v>828507.39</v>
      </c>
      <c r="I9" s="11">
        <v>840035.15</v>
      </c>
      <c r="J9" s="11">
        <v>834462.1</v>
      </c>
      <c r="K9" s="11"/>
      <c r="L9" s="11"/>
      <c r="M9" s="11"/>
      <c r="N9" s="11"/>
      <c r="O9" s="11">
        <f t="shared" si="1"/>
        <v>6575040.39</v>
      </c>
    </row>
    <row r="10" spans="1:15" s="12" customFormat="1" ht="30" customHeight="1">
      <c r="A10" s="10" t="s">
        <v>21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v>132512000</v>
      </c>
      <c r="C12" s="11">
        <v>10700057.47</v>
      </c>
      <c r="D12" s="11">
        <v>8353283.11</v>
      </c>
      <c r="E12" s="11">
        <v>7754860.22</v>
      </c>
      <c r="F12" s="11">
        <v>7273735.49</v>
      </c>
      <c r="G12" s="11">
        <v>7703174.72</v>
      </c>
      <c r="H12" s="11">
        <v>8685715.86</v>
      </c>
      <c r="I12" s="11">
        <v>9840774.03</v>
      </c>
      <c r="J12" s="11">
        <v>7247527.73</v>
      </c>
      <c r="K12" s="11"/>
      <c r="L12" s="11"/>
      <c r="M12" s="11"/>
      <c r="N12" s="11"/>
      <c r="O12" s="11">
        <f t="shared" si="1"/>
        <v>67559128.63</v>
      </c>
    </row>
    <row r="13" spans="1:15" s="12" customFormat="1" ht="30" customHeight="1">
      <c r="A13" s="10" t="s">
        <v>24</v>
      </c>
      <c r="B13" s="11">
        <f>10701000-9700000</f>
        <v>1001000</v>
      </c>
      <c r="C13" s="11">
        <v>11591.46</v>
      </c>
      <c r="D13" s="11">
        <v>80164.54</v>
      </c>
      <c r="E13" s="11">
        <v>70105.23</v>
      </c>
      <c r="F13" s="11">
        <v>67086.57</v>
      </c>
      <c r="G13" s="11">
        <v>73750.23</v>
      </c>
      <c r="H13" s="11">
        <v>0</v>
      </c>
      <c r="I13" s="11">
        <v>136907.62</v>
      </c>
      <c r="J13" s="11">
        <v>0</v>
      </c>
      <c r="K13" s="11"/>
      <c r="L13" s="11"/>
      <c r="M13" s="11"/>
      <c r="N13" s="11"/>
      <c r="O13" s="11">
        <f t="shared" si="1"/>
        <v>439605.64999999997</v>
      </c>
    </row>
    <row r="14" spans="1:15" s="15" customFormat="1" ht="30" customHeight="1">
      <c r="A14" s="13" t="s">
        <v>25</v>
      </c>
      <c r="B14" s="14">
        <v>6500000</v>
      </c>
      <c r="C14" s="14">
        <v>602368.22</v>
      </c>
      <c r="D14" s="14">
        <v>708861.79</v>
      </c>
      <c r="E14" s="14">
        <v>700722.96</v>
      </c>
      <c r="F14" s="11">
        <v>729489.01</v>
      </c>
      <c r="G14" s="14">
        <v>745768.05</v>
      </c>
      <c r="H14" s="14">
        <v>727507.67</v>
      </c>
      <c r="I14" s="14">
        <v>751418.85</v>
      </c>
      <c r="J14" s="14">
        <v>681829.28</v>
      </c>
      <c r="K14" s="14"/>
      <c r="L14" s="14"/>
      <c r="M14" s="14"/>
      <c r="N14" s="14"/>
      <c r="O14" s="14">
        <f t="shared" si="1"/>
        <v>5647965.83</v>
      </c>
    </row>
    <row r="15" spans="1:15" s="12" customFormat="1" ht="30" customHeight="1">
      <c r="A15" s="10" t="s">
        <v>26</v>
      </c>
      <c r="B15" s="11">
        <v>55000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27</v>
      </c>
      <c r="B16" s="11">
        <v>1500000</v>
      </c>
      <c r="C16" s="11">
        <v>188929.46</v>
      </c>
      <c r="D16" s="11">
        <v>119057.44</v>
      </c>
      <c r="E16" s="11">
        <v>70753.03</v>
      </c>
      <c r="F16" s="11">
        <v>71524.69</v>
      </c>
      <c r="G16" s="11">
        <v>75505.43</v>
      </c>
      <c r="H16" s="11">
        <v>94612.49</v>
      </c>
      <c r="I16" s="11">
        <v>48061.99</v>
      </c>
      <c r="J16" s="11">
        <v>42567.96</v>
      </c>
      <c r="K16" s="11"/>
      <c r="L16" s="11"/>
      <c r="M16" s="11"/>
      <c r="N16" s="11"/>
      <c r="O16" s="14">
        <f t="shared" si="1"/>
        <v>711012.49</v>
      </c>
    </row>
    <row r="17" spans="1:15" s="12" customFormat="1" ht="30" customHeight="1">
      <c r="A17" s="10" t="s">
        <v>28</v>
      </c>
      <c r="B17" s="11">
        <v>3710000</v>
      </c>
      <c r="C17" s="11">
        <v>0</v>
      </c>
      <c r="D17" s="11">
        <v>0</v>
      </c>
      <c r="E17" s="11">
        <v>43394.53</v>
      </c>
      <c r="F17" s="11">
        <v>16134.66</v>
      </c>
      <c r="G17" s="11">
        <v>0</v>
      </c>
      <c r="H17" s="11">
        <v>1635162.25</v>
      </c>
      <c r="I17" s="11">
        <v>894648.84</v>
      </c>
      <c r="J17" s="11">
        <v>776737.88</v>
      </c>
      <c r="K17" s="11"/>
      <c r="L17" s="11"/>
      <c r="M17" s="11"/>
      <c r="N17" s="11"/>
      <c r="O17" s="11">
        <f t="shared" si="1"/>
        <v>3366078.1599999997</v>
      </c>
    </row>
    <row r="18" spans="1:15" s="12" customFormat="1" ht="30" customHeight="1">
      <c r="A18" s="10" t="s">
        <v>29</v>
      </c>
      <c r="B18" s="11">
        <v>840000</v>
      </c>
      <c r="C18" s="11">
        <v>0</v>
      </c>
      <c r="D18" s="11">
        <v>0</v>
      </c>
      <c r="E18" s="11">
        <v>0</v>
      </c>
      <c r="F18" s="11">
        <v>0</v>
      </c>
      <c r="G18" s="11">
        <v>31454.58</v>
      </c>
      <c r="H18" s="11">
        <v>0</v>
      </c>
      <c r="I18" s="11">
        <v>0</v>
      </c>
      <c r="J18" s="11">
        <v>0</v>
      </c>
      <c r="K18" s="11"/>
      <c r="L18" s="11"/>
      <c r="M18" s="11"/>
      <c r="N18" s="11"/>
      <c r="O18" s="11">
        <f t="shared" si="1"/>
        <v>31454.58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30</v>
      </c>
      <c r="B20" s="18">
        <f aca="true" t="shared" si="2" ref="B20:N20">SUM(B21:B36)</f>
        <v>38940795.9</v>
      </c>
      <c r="C20" s="18">
        <f t="shared" si="2"/>
        <v>2288659.84</v>
      </c>
      <c r="D20" s="18">
        <f t="shared" si="2"/>
        <v>2329212.93</v>
      </c>
      <c r="E20" s="18">
        <f t="shared" si="2"/>
        <v>2868758.97</v>
      </c>
      <c r="F20" s="18">
        <f t="shared" si="2"/>
        <v>2480976.03</v>
      </c>
      <c r="G20" s="18">
        <f t="shared" si="2"/>
        <v>2647956.6799999997</v>
      </c>
      <c r="H20" s="18">
        <f t="shared" si="2"/>
        <v>2247400.7199999997</v>
      </c>
      <c r="I20" s="18">
        <f t="shared" si="2"/>
        <v>3368331.59</v>
      </c>
      <c r="J20" s="18">
        <f t="shared" si="2"/>
        <v>3229111.6499999994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>SUM(O21:O35)</f>
        <v>21460408.410000004</v>
      </c>
    </row>
    <row r="21" spans="1:15" s="12" customFormat="1" ht="30" customHeight="1">
      <c r="A21" s="10" t="s">
        <v>31</v>
      </c>
      <c r="B21" s="11">
        <v>1555000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/>
      <c r="N21" s="11"/>
      <c r="O21" s="11">
        <f aca="true" t="shared" si="3" ref="O21:O35">SUM(C21:N21)</f>
        <v>0</v>
      </c>
    </row>
    <row r="22" spans="1:15" s="12" customFormat="1" ht="30" customHeight="1">
      <c r="A22" s="10" t="s">
        <v>32</v>
      </c>
      <c r="B22" s="11">
        <v>15601000</v>
      </c>
      <c r="C22" s="11">
        <v>1212436.53</v>
      </c>
      <c r="D22" s="11">
        <v>1243066.96</v>
      </c>
      <c r="E22" s="11">
        <v>1213226.7</v>
      </c>
      <c r="F22" s="11">
        <v>1207849.6</v>
      </c>
      <c r="G22" s="11">
        <v>1243764.98</v>
      </c>
      <c r="H22" s="11">
        <v>527449.45</v>
      </c>
      <c r="I22" s="11">
        <v>1955508.75</v>
      </c>
      <c r="J22" s="11">
        <v>1236306.04</v>
      </c>
      <c r="K22" s="11"/>
      <c r="L22" s="11"/>
      <c r="M22" s="11"/>
      <c r="N22" s="11"/>
      <c r="O22" s="11">
        <f t="shared" si="3"/>
        <v>9839609.010000002</v>
      </c>
    </row>
    <row r="23" spans="1:15" s="12" customFormat="1" ht="30" customHeight="1">
      <c r="A23" s="10" t="s">
        <v>33</v>
      </c>
      <c r="B23" s="11">
        <v>440000</v>
      </c>
      <c r="C23" s="11">
        <v>16602.96</v>
      </c>
      <c r="D23" s="11">
        <v>22425.72</v>
      </c>
      <c r="E23" s="11">
        <v>48086.43</v>
      </c>
      <c r="F23" s="11">
        <v>33281.4</v>
      </c>
      <c r="G23" s="11">
        <v>55472.13</v>
      </c>
      <c r="H23" s="11">
        <v>43213</v>
      </c>
      <c r="I23" s="11">
        <v>43855.64</v>
      </c>
      <c r="J23" s="11">
        <v>68702.68</v>
      </c>
      <c r="K23" s="11"/>
      <c r="L23" s="11"/>
      <c r="M23" s="11"/>
      <c r="N23" s="11"/>
      <c r="O23" s="11">
        <f t="shared" si="3"/>
        <v>331639.96</v>
      </c>
    </row>
    <row r="24" spans="1:15" s="12" customFormat="1" ht="30" customHeight="1">
      <c r="A24" s="10" t="s">
        <v>34</v>
      </c>
      <c r="B24" s="11">
        <v>797500</v>
      </c>
      <c r="C24" s="11">
        <v>0</v>
      </c>
      <c r="D24" s="11">
        <v>2000</v>
      </c>
      <c r="E24" s="11">
        <v>2510.8</v>
      </c>
      <c r="F24" s="11">
        <v>2469.8</v>
      </c>
      <c r="G24" s="11">
        <v>81213.52</v>
      </c>
      <c r="H24" s="11">
        <v>76393.27</v>
      </c>
      <c r="I24" s="11">
        <v>35441.56</v>
      </c>
      <c r="J24" s="11">
        <v>39547.06</v>
      </c>
      <c r="K24" s="11"/>
      <c r="L24" s="11"/>
      <c r="M24" s="11"/>
      <c r="N24" s="11"/>
      <c r="O24" s="11">
        <f t="shared" si="3"/>
        <v>239576.01</v>
      </c>
    </row>
    <row r="25" spans="1:15" s="12" customFormat="1" ht="30" customHeight="1">
      <c r="A25" s="10" t="s">
        <v>35</v>
      </c>
      <c r="B25" s="11">
        <v>15000</v>
      </c>
      <c r="C25" s="11">
        <v>0</v>
      </c>
      <c r="D25" s="11">
        <v>6400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/>
      <c r="L25" s="11"/>
      <c r="M25" s="11"/>
      <c r="N25" s="11"/>
      <c r="O25" s="11">
        <f t="shared" si="3"/>
        <v>6400</v>
      </c>
    </row>
    <row r="26" spans="1:15" s="12" customFormat="1" ht="30" customHeight="1">
      <c r="A26" s="10" t="s">
        <v>36</v>
      </c>
      <c r="B26" s="11">
        <v>15000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37</v>
      </c>
      <c r="B27" s="11">
        <v>381125</v>
      </c>
      <c r="C27" s="11">
        <v>0</v>
      </c>
      <c r="D27" s="11">
        <v>0</v>
      </c>
      <c r="E27" s="11">
        <v>28400.52</v>
      </c>
      <c r="F27" s="11">
        <v>35085.24</v>
      </c>
      <c r="G27" s="11">
        <v>29122.85</v>
      </c>
      <c r="H27" s="11">
        <v>53378.89</v>
      </c>
      <c r="I27" s="11">
        <v>38692.4</v>
      </c>
      <c r="J27" s="11">
        <v>51336.17</v>
      </c>
      <c r="K27" s="11"/>
      <c r="L27" s="11"/>
      <c r="M27" s="11"/>
      <c r="N27" s="11"/>
      <c r="O27" s="11">
        <f t="shared" si="3"/>
        <v>236016.07</v>
      </c>
    </row>
    <row r="28" spans="1:15" s="12" customFormat="1" ht="30" customHeight="1">
      <c r="A28" s="10" t="s">
        <v>38</v>
      </c>
      <c r="B28" s="11">
        <v>5000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39</v>
      </c>
      <c r="B29" s="11">
        <v>224500</v>
      </c>
      <c r="C29" s="11">
        <v>0</v>
      </c>
      <c r="D29" s="11">
        <v>0</v>
      </c>
      <c r="E29" s="11">
        <v>31112.54</v>
      </c>
      <c r="F29" s="11">
        <v>15556.27</v>
      </c>
      <c r="G29" s="11">
        <v>5170.27</v>
      </c>
      <c r="H29" s="11">
        <v>15556.27</v>
      </c>
      <c r="I29" s="11">
        <v>25942.27</v>
      </c>
      <c r="J29" s="11">
        <v>15637.63</v>
      </c>
      <c r="K29" s="11"/>
      <c r="L29" s="11"/>
      <c r="M29" s="11"/>
      <c r="N29" s="11"/>
      <c r="O29" s="11">
        <f t="shared" si="3"/>
        <v>108975.25000000001</v>
      </c>
    </row>
    <row r="30" spans="1:15" s="12" customFormat="1" ht="30" customHeight="1">
      <c r="A30" s="10" t="s">
        <v>40</v>
      </c>
      <c r="B30" s="11">
        <v>1376000</v>
      </c>
      <c r="C30" s="11">
        <v>0</v>
      </c>
      <c r="D30" s="11">
        <v>0</v>
      </c>
      <c r="E30" s="11">
        <v>105532.97</v>
      </c>
      <c r="F30" s="11">
        <v>105532.97</v>
      </c>
      <c r="G30" s="11">
        <v>105532.97</v>
      </c>
      <c r="H30" s="11">
        <v>211065.94</v>
      </c>
      <c r="I30" s="11">
        <v>0</v>
      </c>
      <c r="J30" s="11">
        <v>211065.94</v>
      </c>
      <c r="K30" s="11"/>
      <c r="L30" s="11"/>
      <c r="M30" s="11"/>
      <c r="N30" s="11"/>
      <c r="O30" s="11">
        <f t="shared" si="3"/>
        <v>738730.79</v>
      </c>
    </row>
    <row r="31" spans="1:15" s="12" customFormat="1" ht="30" customHeight="1">
      <c r="A31" s="10" t="s">
        <v>41</v>
      </c>
      <c r="B31" s="11">
        <v>6071670.9</v>
      </c>
      <c r="C31" s="11">
        <v>78203.75</v>
      </c>
      <c r="D31" s="11">
        <v>99723.21</v>
      </c>
      <c r="E31" s="11">
        <v>495847.47</v>
      </c>
      <c r="F31" s="11">
        <v>147227.48</v>
      </c>
      <c r="G31" s="11">
        <v>198407.7</v>
      </c>
      <c r="H31" s="11">
        <v>386462.73</v>
      </c>
      <c r="I31" s="11">
        <v>315074.06</v>
      </c>
      <c r="J31" s="11">
        <v>428478.92</v>
      </c>
      <c r="K31" s="11"/>
      <c r="L31" s="11"/>
      <c r="M31" s="11"/>
      <c r="N31" s="11"/>
      <c r="O31" s="14">
        <f t="shared" si="3"/>
        <v>2149425.32</v>
      </c>
    </row>
    <row r="32" spans="1:15" s="12" customFormat="1" ht="30" customHeight="1">
      <c r="A32" s="10" t="s">
        <v>42</v>
      </c>
      <c r="B32" s="11">
        <v>11316000</v>
      </c>
      <c r="C32" s="11">
        <v>928109.07</v>
      </c>
      <c r="D32" s="11">
        <v>920663.61</v>
      </c>
      <c r="E32" s="11">
        <v>917190.84</v>
      </c>
      <c r="F32" s="11">
        <v>907899.93</v>
      </c>
      <c r="G32" s="11">
        <v>917254.44</v>
      </c>
      <c r="H32" s="11">
        <v>916681.76</v>
      </c>
      <c r="I32" s="11">
        <v>942772.68</v>
      </c>
      <c r="J32" s="11">
        <v>1119890.88</v>
      </c>
      <c r="K32" s="11"/>
      <c r="L32" s="11"/>
      <c r="M32" s="11"/>
      <c r="N32" s="11"/>
      <c r="O32" s="11">
        <f t="shared" si="3"/>
        <v>7570463.21</v>
      </c>
    </row>
    <row r="33" spans="1:15" s="12" customFormat="1" ht="30" customHeight="1">
      <c r="A33" s="10" t="s">
        <v>43</v>
      </c>
      <c r="B33" s="11">
        <v>55000</v>
      </c>
      <c r="C33" s="11">
        <v>0</v>
      </c>
      <c r="D33" s="11">
        <v>294.43</v>
      </c>
      <c r="E33" s="11">
        <v>0</v>
      </c>
      <c r="F33" s="11">
        <v>0</v>
      </c>
      <c r="G33" s="11">
        <v>154.55</v>
      </c>
      <c r="H33" s="11">
        <v>1245.63</v>
      </c>
      <c r="I33" s="11">
        <v>0</v>
      </c>
      <c r="J33" s="11">
        <v>0</v>
      </c>
      <c r="K33" s="11"/>
      <c r="L33" s="11"/>
      <c r="M33" s="11"/>
      <c r="N33" s="11"/>
      <c r="O33" s="11">
        <f t="shared" si="3"/>
        <v>1694.6100000000001</v>
      </c>
    </row>
    <row r="34" spans="1:15" s="12" customFormat="1" ht="30" customHeight="1">
      <c r="A34" s="10" t="s">
        <v>27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/>
      <c r="L34" s="11"/>
      <c r="M34" s="11"/>
      <c r="N34" s="11"/>
      <c r="O34" s="11">
        <f t="shared" si="3"/>
        <v>0</v>
      </c>
    </row>
    <row r="35" spans="1:15" s="12" customFormat="1" ht="30" customHeight="1">
      <c r="A35" s="10" t="s">
        <v>28</v>
      </c>
      <c r="B35" s="11">
        <f>7588000-6500000</f>
        <v>1088000</v>
      </c>
      <c r="C35" s="11">
        <v>53307.53</v>
      </c>
      <c r="D35" s="11">
        <v>34639</v>
      </c>
      <c r="E35" s="11">
        <v>26850.7</v>
      </c>
      <c r="F35" s="11">
        <v>26073.34</v>
      </c>
      <c r="G35" s="11">
        <v>11863.27</v>
      </c>
      <c r="H35" s="11">
        <v>15953.78</v>
      </c>
      <c r="I35" s="11">
        <v>11044.23</v>
      </c>
      <c r="J35" s="11">
        <v>58146.33</v>
      </c>
      <c r="K35" s="11"/>
      <c r="L35" s="11"/>
      <c r="M35" s="11"/>
      <c r="N35" s="11"/>
      <c r="O35" s="11">
        <f t="shared" si="3"/>
        <v>237878.18</v>
      </c>
    </row>
    <row r="36" spans="1:15" s="12" customFormat="1" ht="25.5" customHeight="1">
      <c r="A36" s="1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7"/>
      <c r="N36" s="17"/>
      <c r="O36" s="19"/>
    </row>
    <row r="37" spans="1:15" s="21" customFormat="1" ht="25.5" customHeight="1">
      <c r="A37" s="6" t="s">
        <v>44</v>
      </c>
      <c r="B37" s="20">
        <f aca="true" t="shared" si="4" ref="B37:O37">SUM(B38:B43)</f>
        <v>3996594.83</v>
      </c>
      <c r="C37" s="20">
        <f t="shared" si="4"/>
        <v>0</v>
      </c>
      <c r="D37" s="20">
        <f t="shared" si="4"/>
        <v>0</v>
      </c>
      <c r="E37" s="20">
        <f t="shared" si="4"/>
        <v>0</v>
      </c>
      <c r="F37" s="20">
        <f t="shared" si="4"/>
        <v>0</v>
      </c>
      <c r="G37" s="20">
        <f t="shared" si="4"/>
        <v>0</v>
      </c>
      <c r="H37" s="20">
        <f t="shared" si="4"/>
        <v>24630</v>
      </c>
      <c r="I37" s="20">
        <f t="shared" si="4"/>
        <v>8550</v>
      </c>
      <c r="J37" s="20">
        <f t="shared" si="4"/>
        <v>7918</v>
      </c>
      <c r="K37" s="20">
        <f t="shared" si="4"/>
        <v>0</v>
      </c>
      <c r="L37" s="20">
        <f t="shared" si="4"/>
        <v>0</v>
      </c>
      <c r="M37" s="20">
        <f t="shared" si="4"/>
        <v>0</v>
      </c>
      <c r="N37" s="20">
        <f t="shared" si="4"/>
        <v>0</v>
      </c>
      <c r="O37" s="20">
        <f t="shared" si="4"/>
        <v>41098</v>
      </c>
    </row>
    <row r="38" spans="1:15" s="12" customFormat="1" ht="30" customHeight="1">
      <c r="A38" s="10" t="s">
        <v>45</v>
      </c>
      <c r="B38" s="11">
        <v>5000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/>
      <c r="L38" s="11"/>
      <c r="M38" s="11"/>
      <c r="N38" s="11"/>
      <c r="O38" s="11">
        <f aca="true" t="shared" si="5" ref="O38:O43">SUM(C38:N38)</f>
        <v>0</v>
      </c>
    </row>
    <row r="39" spans="1:15" s="12" customFormat="1" ht="30" customHeight="1">
      <c r="A39" s="10" t="s">
        <v>46</v>
      </c>
      <c r="B39" s="11">
        <v>238510.31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7918</v>
      </c>
      <c r="K39" s="11"/>
      <c r="L39" s="11"/>
      <c r="M39" s="11"/>
      <c r="N39" s="11"/>
      <c r="O39" s="11">
        <f t="shared" si="5"/>
        <v>7918</v>
      </c>
    </row>
    <row r="40" spans="1:15" s="12" customFormat="1" ht="30" customHeight="1">
      <c r="A40" s="10" t="s">
        <v>47</v>
      </c>
      <c r="B40" s="11">
        <v>1501262.9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/>
      <c r="L40" s="11"/>
      <c r="M40" s="11"/>
      <c r="N40" s="11"/>
      <c r="O40" s="11">
        <f t="shared" si="5"/>
        <v>0</v>
      </c>
    </row>
    <row r="41" spans="1:15" s="12" customFormat="1" ht="30" customHeight="1">
      <c r="A41" s="10" t="s">
        <v>48</v>
      </c>
      <c r="B41" s="11">
        <v>1950821.62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24630</v>
      </c>
      <c r="I41" s="11">
        <v>8550</v>
      </c>
      <c r="J41" s="11">
        <v>0</v>
      </c>
      <c r="K41" s="11"/>
      <c r="L41" s="11"/>
      <c r="M41" s="11"/>
      <c r="N41" s="11"/>
      <c r="O41" s="11">
        <f t="shared" si="5"/>
        <v>33180</v>
      </c>
    </row>
    <row r="42" spans="1:15" s="12" customFormat="1" ht="30" customHeight="1">
      <c r="A42" s="10" t="s">
        <v>49</v>
      </c>
      <c r="B42" s="11">
        <v>301000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/>
      <c r="L42" s="11"/>
      <c r="M42" s="17"/>
      <c r="N42" s="17"/>
      <c r="O42" s="11">
        <f t="shared" si="5"/>
        <v>0</v>
      </c>
    </row>
    <row r="43" spans="1:15" s="12" customFormat="1" ht="30" customHeight="1">
      <c r="A43" s="10" t="s">
        <v>27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/>
      <c r="L43" s="11"/>
      <c r="M43" s="17"/>
      <c r="N43" s="17"/>
      <c r="O43" s="11">
        <f t="shared" si="5"/>
        <v>0</v>
      </c>
    </row>
    <row r="44" spans="1:15" s="12" customFormat="1" ht="25.5" customHeight="1">
      <c r="A44" s="1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9"/>
    </row>
    <row r="45" spans="1:15" s="24" customFormat="1" ht="25.5" customHeight="1">
      <c r="A45" s="22" t="s">
        <v>50</v>
      </c>
      <c r="B45" s="23">
        <f aca="true" t="shared" si="6" ref="B45:O45">B37+B20+B7</f>
        <v>222745390.73</v>
      </c>
      <c r="C45" s="23">
        <f t="shared" si="6"/>
        <v>16345926.730000002</v>
      </c>
      <c r="D45" s="23">
        <f t="shared" si="6"/>
        <v>14162137.909999998</v>
      </c>
      <c r="E45" s="23">
        <f t="shared" si="6"/>
        <v>14059688.959999999</v>
      </c>
      <c r="F45" s="23">
        <f t="shared" si="6"/>
        <v>13189785.209999999</v>
      </c>
      <c r="G45" s="23">
        <f t="shared" si="6"/>
        <v>13829088.53</v>
      </c>
      <c r="H45" s="23">
        <f t="shared" si="6"/>
        <v>15955617.129999999</v>
      </c>
      <c r="I45" s="23">
        <f t="shared" si="6"/>
        <v>17616611.599999998</v>
      </c>
      <c r="J45" s="23">
        <f t="shared" si="6"/>
        <v>14522629.61</v>
      </c>
      <c r="K45" s="23">
        <f t="shared" si="6"/>
        <v>0</v>
      </c>
      <c r="L45" s="23">
        <f t="shared" si="6"/>
        <v>0</v>
      </c>
      <c r="M45" s="23">
        <f t="shared" si="6"/>
        <v>0</v>
      </c>
      <c r="N45" s="23">
        <f t="shared" si="6"/>
        <v>0</v>
      </c>
      <c r="O45" s="23">
        <f t="shared" si="6"/>
        <v>119681485.68</v>
      </c>
    </row>
    <row r="46" spans="1:15" ht="15">
      <c r="A46" s="24" t="s">
        <v>51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</row>
    <row r="47" spans="1:15" ht="15">
      <c r="A47" s="24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</row>
    <row r="48" spans="1:15" ht="15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.75">
      <c r="A52" s="32" t="s">
        <v>53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6"/>
    </row>
    <row r="54" spans="1:15" ht="15" customHeight="1">
      <c r="A54" s="33" t="s">
        <v>2</v>
      </c>
      <c r="B54" s="33" t="s">
        <v>3</v>
      </c>
      <c r="C54" s="34" t="s">
        <v>4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.75">
      <c r="A55" s="33"/>
      <c r="B55" s="33"/>
      <c r="C55" s="3" t="s">
        <v>5</v>
      </c>
      <c r="D55" s="3" t="s">
        <v>6</v>
      </c>
      <c r="E55" s="3" t="s">
        <v>7</v>
      </c>
      <c r="F55" s="3" t="s">
        <v>8</v>
      </c>
      <c r="G55" s="3" t="s">
        <v>9</v>
      </c>
      <c r="H55" s="3" t="s">
        <v>10</v>
      </c>
      <c r="I55" s="3" t="s">
        <v>11</v>
      </c>
      <c r="J55" s="3" t="s">
        <v>12</v>
      </c>
      <c r="K55" s="3" t="s">
        <v>13</v>
      </c>
      <c r="L55" s="3" t="s">
        <v>14</v>
      </c>
      <c r="M55" s="3" t="s">
        <v>15</v>
      </c>
      <c r="N55" s="3" t="s">
        <v>16</v>
      </c>
      <c r="O55" s="4" t="s">
        <v>17</v>
      </c>
    </row>
    <row r="56" spans="1:15" ht="15.75">
      <c r="A56" s="6" t="s">
        <v>30</v>
      </c>
      <c r="B56" s="27">
        <f>SUM(B57:B72)</f>
        <v>1178000</v>
      </c>
      <c r="C56" s="27">
        <f aca="true" t="shared" si="7" ref="C56:O56">SUM(C57:C70)</f>
        <v>78.6</v>
      </c>
      <c r="D56" s="27">
        <f t="shared" si="7"/>
        <v>0</v>
      </c>
      <c r="E56" s="27">
        <f t="shared" si="7"/>
        <v>0</v>
      </c>
      <c r="F56" s="27">
        <f t="shared" si="7"/>
        <v>0</v>
      </c>
      <c r="G56" s="27">
        <f t="shared" si="7"/>
        <v>0</v>
      </c>
      <c r="H56" s="27">
        <f t="shared" si="7"/>
        <v>90</v>
      </c>
      <c r="I56" s="27">
        <f t="shared" si="7"/>
        <v>0</v>
      </c>
      <c r="J56" s="27">
        <f t="shared" si="7"/>
        <v>0</v>
      </c>
      <c r="K56" s="27">
        <f t="shared" si="7"/>
        <v>0</v>
      </c>
      <c r="L56" s="27">
        <f t="shared" si="7"/>
        <v>0</v>
      </c>
      <c r="M56" s="27">
        <f t="shared" si="7"/>
        <v>0</v>
      </c>
      <c r="N56" s="27">
        <f t="shared" si="7"/>
        <v>0</v>
      </c>
      <c r="O56" s="27">
        <f t="shared" si="7"/>
        <v>168.6</v>
      </c>
    </row>
    <row r="57" spans="1:15" ht="30" customHeight="1">
      <c r="A57" s="10" t="s">
        <v>31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/>
      <c r="L57" s="28"/>
      <c r="M57" s="28"/>
      <c r="N57" s="28"/>
      <c r="O57" s="28">
        <f aca="true" t="shared" si="8" ref="O57:O70">SUM(C57:N57)</f>
        <v>0</v>
      </c>
    </row>
    <row r="58" spans="1:15" ht="30" customHeight="1">
      <c r="A58" s="10" t="s">
        <v>32</v>
      </c>
      <c r="B58" s="28">
        <v>2000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/>
      <c r="L58" s="28"/>
      <c r="M58" s="28"/>
      <c r="N58" s="28"/>
      <c r="O58" s="28">
        <f t="shared" si="8"/>
        <v>0</v>
      </c>
    </row>
    <row r="59" spans="1:15" ht="30" customHeight="1">
      <c r="A59" s="10" t="s">
        <v>33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/>
      <c r="L59" s="28"/>
      <c r="M59" s="28"/>
      <c r="N59" s="28"/>
      <c r="O59" s="28">
        <f t="shared" si="8"/>
        <v>0</v>
      </c>
    </row>
    <row r="60" spans="1:15" ht="30" customHeight="1">
      <c r="A60" s="10" t="s">
        <v>34</v>
      </c>
      <c r="B60" s="28">
        <v>220000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/>
      <c r="L60" s="28"/>
      <c r="M60" s="28"/>
      <c r="N60" s="28"/>
      <c r="O60" s="28">
        <f t="shared" si="8"/>
        <v>0</v>
      </c>
    </row>
    <row r="61" spans="1:15" ht="30" customHeight="1">
      <c r="A61" s="10" t="s">
        <v>35</v>
      </c>
      <c r="B61" s="28">
        <v>5000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/>
      <c r="L61" s="28"/>
      <c r="M61" s="28"/>
      <c r="N61" s="28"/>
      <c r="O61" s="28">
        <f t="shared" si="8"/>
        <v>0</v>
      </c>
    </row>
    <row r="62" spans="1:15" ht="30" customHeight="1">
      <c r="A62" s="10" t="s">
        <v>36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/>
      <c r="L62" s="28"/>
      <c r="M62" s="28"/>
      <c r="N62" s="28"/>
      <c r="O62" s="28">
        <f t="shared" si="8"/>
        <v>0</v>
      </c>
    </row>
    <row r="63" spans="1:15" ht="30" customHeight="1">
      <c r="A63" s="10" t="s">
        <v>37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/>
      <c r="L63" s="28"/>
      <c r="M63" s="28"/>
      <c r="N63" s="28"/>
      <c r="O63" s="28">
        <f t="shared" si="8"/>
        <v>0</v>
      </c>
    </row>
    <row r="64" spans="1:15" ht="30" customHeight="1">
      <c r="A64" s="10" t="s">
        <v>38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/>
      <c r="L64" s="28"/>
      <c r="M64" s="28"/>
      <c r="N64" s="28"/>
      <c r="O64" s="28">
        <f t="shared" si="8"/>
        <v>0</v>
      </c>
    </row>
    <row r="65" spans="1:15" ht="30" customHeight="1">
      <c r="A65" s="10" t="s">
        <v>39</v>
      </c>
      <c r="B65" s="28">
        <v>90000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/>
      <c r="L65" s="28"/>
      <c r="M65" s="28"/>
      <c r="N65" s="28"/>
      <c r="O65" s="28">
        <f t="shared" si="8"/>
        <v>0</v>
      </c>
    </row>
    <row r="66" spans="1:15" ht="30" customHeight="1">
      <c r="A66" s="10" t="s">
        <v>46</v>
      </c>
      <c r="B66" s="28">
        <v>847000</v>
      </c>
      <c r="C66" s="28">
        <v>78.6</v>
      </c>
      <c r="D66" s="28">
        <v>0</v>
      </c>
      <c r="E66" s="28">
        <v>0</v>
      </c>
      <c r="F66" s="28">
        <v>0</v>
      </c>
      <c r="G66" s="28">
        <v>0</v>
      </c>
      <c r="H66" s="28">
        <v>90</v>
      </c>
      <c r="I66" s="28">
        <v>0</v>
      </c>
      <c r="J66" s="28">
        <v>0</v>
      </c>
      <c r="K66" s="28"/>
      <c r="L66" s="28"/>
      <c r="M66" s="28"/>
      <c r="N66" s="28"/>
      <c r="O66" s="28">
        <f t="shared" si="8"/>
        <v>168.6</v>
      </c>
    </row>
    <row r="67" spans="1:15" ht="30" customHeight="1">
      <c r="A67" s="10" t="s">
        <v>42</v>
      </c>
      <c r="B67" s="28">
        <v>2000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/>
      <c r="L67" s="28"/>
      <c r="M67" s="28"/>
      <c r="N67" s="28"/>
      <c r="O67" s="28">
        <f t="shared" si="8"/>
        <v>0</v>
      </c>
    </row>
    <row r="68" spans="1:15" ht="30" customHeight="1">
      <c r="A68" s="10" t="s">
        <v>54</v>
      </c>
      <c r="B68" s="28">
        <v>10000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/>
      <c r="L68" s="28"/>
      <c r="M68" s="28"/>
      <c r="N68" s="28"/>
      <c r="O68" s="28">
        <f t="shared" si="8"/>
        <v>0</v>
      </c>
    </row>
    <row r="69" spans="1:15" ht="30" customHeight="1">
      <c r="A69" s="10" t="s">
        <v>27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/>
      <c r="L69" s="28"/>
      <c r="M69" s="28"/>
      <c r="N69" s="28"/>
      <c r="O69" s="28">
        <f t="shared" si="8"/>
        <v>0</v>
      </c>
    </row>
    <row r="70" spans="1:15" ht="30" customHeight="1">
      <c r="A70" s="10" t="s">
        <v>28</v>
      </c>
      <c r="B70" s="28">
        <v>2000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/>
      <c r="L70" s="28"/>
      <c r="M70" s="28"/>
      <c r="N70" s="28"/>
      <c r="O70" s="28">
        <f t="shared" si="8"/>
        <v>0</v>
      </c>
    </row>
    <row r="71" spans="1:15" ht="15.75">
      <c r="A71" s="10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1"/>
      <c r="M71" s="17"/>
      <c r="N71" s="17"/>
      <c r="O71" s="19"/>
    </row>
    <row r="72" spans="1:15" ht="15.75">
      <c r="A72" s="16"/>
      <c r="B72" s="28"/>
      <c r="C72" s="28"/>
      <c r="D72" s="28"/>
      <c r="E72" s="28"/>
      <c r="F72" s="11"/>
      <c r="G72" s="11"/>
      <c r="H72" s="11"/>
      <c r="I72" s="11"/>
      <c r="J72" s="11"/>
      <c r="K72" s="11"/>
      <c r="L72" s="11"/>
      <c r="M72" s="17"/>
      <c r="N72" s="17"/>
      <c r="O72" s="19"/>
    </row>
    <row r="73" spans="1:15" ht="15.75">
      <c r="A73" s="6" t="s">
        <v>44</v>
      </c>
      <c r="B73" s="29">
        <f aca="true" t="shared" si="9" ref="B73:O73">SUM(B74:B79)</f>
        <v>424000</v>
      </c>
      <c r="C73" s="29">
        <f t="shared" si="9"/>
        <v>0</v>
      </c>
      <c r="D73" s="29">
        <f t="shared" si="9"/>
        <v>0</v>
      </c>
      <c r="E73" s="29">
        <f t="shared" si="9"/>
        <v>0</v>
      </c>
      <c r="F73" s="29">
        <f t="shared" si="9"/>
        <v>0</v>
      </c>
      <c r="G73" s="29">
        <f t="shared" si="9"/>
        <v>0</v>
      </c>
      <c r="H73" s="29">
        <f t="shared" si="9"/>
        <v>0</v>
      </c>
      <c r="I73" s="29">
        <f t="shared" si="9"/>
        <v>0</v>
      </c>
      <c r="J73" s="29">
        <f t="shared" si="9"/>
        <v>0</v>
      </c>
      <c r="K73" s="29">
        <f t="shared" si="9"/>
        <v>0</v>
      </c>
      <c r="L73" s="29">
        <f t="shared" si="9"/>
        <v>0</v>
      </c>
      <c r="M73" s="29">
        <f t="shared" si="9"/>
        <v>0</v>
      </c>
      <c r="N73" s="29">
        <f t="shared" si="9"/>
        <v>0</v>
      </c>
      <c r="O73" s="29">
        <f t="shared" si="9"/>
        <v>0</v>
      </c>
    </row>
    <row r="74" spans="1:15" ht="32.25" customHeight="1">
      <c r="A74" s="10" t="s">
        <v>55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/>
      <c r="L74" s="28"/>
      <c r="M74" s="28"/>
      <c r="N74" s="28"/>
      <c r="O74" s="28">
        <f aca="true" t="shared" si="10" ref="O74:O79">SUM(C74:N74)</f>
        <v>0</v>
      </c>
    </row>
    <row r="75" spans="1:15" ht="32.25" customHeight="1">
      <c r="A75" s="10" t="s">
        <v>45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/>
      <c r="L75" s="28"/>
      <c r="M75" s="28"/>
      <c r="N75" s="28"/>
      <c r="O75" s="28">
        <f t="shared" si="10"/>
        <v>0</v>
      </c>
    </row>
    <row r="76" spans="1:15" ht="30" customHeight="1">
      <c r="A76" s="10" t="s">
        <v>47</v>
      </c>
      <c r="B76" s="28">
        <v>264000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/>
      <c r="L76" s="28"/>
      <c r="M76" s="28"/>
      <c r="N76" s="28"/>
      <c r="O76" s="28">
        <f t="shared" si="10"/>
        <v>0</v>
      </c>
    </row>
    <row r="77" spans="1:15" ht="30" customHeight="1">
      <c r="A77" s="10" t="s">
        <v>48</v>
      </c>
      <c r="B77" s="28">
        <v>60000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/>
      <c r="L77" s="28"/>
      <c r="M77" s="28"/>
      <c r="N77" s="28"/>
      <c r="O77" s="28">
        <f t="shared" si="10"/>
        <v>0</v>
      </c>
    </row>
    <row r="78" spans="1:15" ht="30" customHeight="1">
      <c r="A78" s="10" t="s">
        <v>49</v>
      </c>
      <c r="B78" s="28">
        <v>100000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/>
      <c r="L78" s="28"/>
      <c r="M78" s="28"/>
      <c r="N78" s="28"/>
      <c r="O78" s="28">
        <f t="shared" si="10"/>
        <v>0</v>
      </c>
    </row>
    <row r="79" spans="1:15" ht="30" customHeight="1">
      <c r="A79" s="10" t="s">
        <v>27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/>
      <c r="L79" s="28"/>
      <c r="M79" s="28"/>
      <c r="N79" s="28"/>
      <c r="O79" s="28">
        <f t="shared" si="10"/>
        <v>0</v>
      </c>
    </row>
    <row r="80" spans="1:15" ht="15.75">
      <c r="A80" s="22" t="s">
        <v>50</v>
      </c>
      <c r="B80" s="30">
        <f aca="true" t="shared" si="11" ref="B80:O80">B73+B56</f>
        <v>1602000</v>
      </c>
      <c r="C80" s="30">
        <f t="shared" si="11"/>
        <v>78.6</v>
      </c>
      <c r="D80" s="30">
        <f t="shared" si="11"/>
        <v>0</v>
      </c>
      <c r="E80" s="30">
        <f t="shared" si="11"/>
        <v>0</v>
      </c>
      <c r="F80" s="30">
        <f t="shared" si="11"/>
        <v>0</v>
      </c>
      <c r="G80" s="30">
        <f t="shared" si="11"/>
        <v>0</v>
      </c>
      <c r="H80" s="30">
        <f t="shared" si="11"/>
        <v>90</v>
      </c>
      <c r="I80" s="30">
        <f t="shared" si="11"/>
        <v>0</v>
      </c>
      <c r="J80" s="30">
        <f t="shared" si="11"/>
        <v>0</v>
      </c>
      <c r="K80" s="30">
        <f t="shared" si="11"/>
        <v>0</v>
      </c>
      <c r="L80" s="30">
        <f t="shared" si="11"/>
        <v>0</v>
      </c>
      <c r="M80" s="30">
        <f t="shared" si="11"/>
        <v>0</v>
      </c>
      <c r="N80" s="30">
        <f t="shared" si="11"/>
        <v>0</v>
      </c>
      <c r="O80" s="30">
        <f t="shared" si="11"/>
        <v>168.6</v>
      </c>
    </row>
    <row r="81" ht="14.25">
      <c r="A81" s="31" t="s">
        <v>51</v>
      </c>
    </row>
    <row r="82" ht="15">
      <c r="A82" s="24" t="s">
        <v>56</v>
      </c>
    </row>
    <row r="83" ht="15">
      <c r="A83" s="24"/>
    </row>
    <row r="84" spans="1:15" ht="15.75">
      <c r="A84" s="32" t="s">
        <v>57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5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6"/>
    </row>
    <row r="86" ht="14.25">
      <c r="A86" t="s">
        <v>59</v>
      </c>
    </row>
    <row r="88" ht="14.25">
      <c r="A88" s="31" t="s">
        <v>51</v>
      </c>
    </row>
    <row r="89" ht="15">
      <c r="A89" s="24"/>
    </row>
    <row r="91" ht="14.25">
      <c r="A91" t="s">
        <v>58</v>
      </c>
    </row>
  </sheetData>
  <sheetProtection selectLockedCells="1" selectUnlockedCells="1"/>
  <mergeCells count="12">
    <mergeCell ref="B5:B6"/>
    <mergeCell ref="C5:O5"/>
    <mergeCell ref="A52:O52"/>
    <mergeCell ref="A54:A55"/>
    <mergeCell ref="B54:B55"/>
    <mergeCell ref="C54:O54"/>
    <mergeCell ref="A84:O84"/>
    <mergeCell ref="A2:E2"/>
    <mergeCell ref="F2:J2"/>
    <mergeCell ref="K2:O2"/>
    <mergeCell ref="A3:O3"/>
    <mergeCell ref="A5:A6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30" r:id="rId2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cp:lastPrinted>2017-09-15T13:17:22Z</cp:lastPrinted>
  <dcterms:modified xsi:type="dcterms:W3CDTF">2017-12-01T17:23:35Z</dcterms:modified>
  <cp:category/>
  <cp:version/>
  <cp:contentType/>
  <cp:contentStatus/>
</cp:coreProperties>
</file>