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Servidores Efetivos" sheetId="1" r:id="rId1"/>
    <sheet name="Servidores Não Efetivos" sheetId="2" r:id="rId2"/>
  </sheets>
  <definedNames>
    <definedName name="_xlnm.Print_Area" localSheetId="0">'Servidores Efetivos'!$A$1:$T$446</definedName>
    <definedName name="_xlnm.Print_Titles" localSheetId="0">'Servidores Efetivos'!$1:$23</definedName>
    <definedName name="_xlnm.Print_Area" localSheetId="1">'Servidores Não Efetivos'!$A$1:$T$64</definedName>
    <definedName name="_xlnm.Print_Titles" localSheetId="1">'Servidores Não Efetivos'!$1:$23</definedName>
    <definedName name="Excel_BuiltIn_Print_Titles" localSheetId="0">'Servidores Efetivos'!$A$1:$A$23</definedName>
    <definedName name="Excel_BuiltIn_Print_Area" localSheetId="1">'Servidores Não Efetivos'!$A$1:$T$23</definedName>
    <definedName name="Excel_BuiltIn_Print_Titles" localSheetId="1">'Servidores Não Efetivos'!$A$1:$A$23</definedName>
  </definedNames>
  <calcPr fullCalcOnLoad="1"/>
</workbook>
</file>

<file path=xl/sharedStrings.xml><?xml version="1.0" encoding="utf-8"?>
<sst xmlns="http://schemas.openxmlformats.org/spreadsheetml/2006/main" count="1055" uniqueCount="720">
  <si>
    <t>Diretoria Geral</t>
  </si>
  <si>
    <t>Detalhamento da Folha de Pagamento  - Mês de Novembro/2017</t>
  </si>
  <si>
    <t>R$1,00</t>
  </si>
  <si>
    <t>SERVIDORES ADMINISTRATIVOS EFETIVOS</t>
  </si>
  <si>
    <t>LOTAÇÃO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</si>
  <si>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</si>
  <si>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</si>
  <si>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</si>
  <si>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</si>
  <si>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</si>
  <si>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</si>
  <si>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</si>
  <si>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</si>
  <si>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</si>
  <si>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Vencimento</t>
  </si>
  <si>
    <t>Gratificação de Função</t>
  </si>
  <si>
    <t>Vantagens Pessoais</t>
  </si>
  <si>
    <t>Ganhos Eventuais</t>
  </si>
  <si>
    <t>Restituição do Teto</t>
  </si>
  <si>
    <t>1/3 de Férias Constitucional</t>
  </si>
  <si>
    <t>Gratificação Natalina</t>
  </si>
  <si>
    <t>Indenizações</t>
  </si>
  <si>
    <t>Abono de Permanência</t>
  </si>
  <si>
    <t>Contribuição Previdenciária</t>
  </si>
  <si>
    <t>IRRF</t>
  </si>
  <si>
    <t>Cargo</t>
  </si>
  <si>
    <t>Valor</t>
  </si>
  <si>
    <t>ABRAAO MOISES QUEIROZ MATALON</t>
  </si>
  <si>
    <t>24.ª PJ - 1.ª VEC</t>
  </si>
  <si>
    <t>ADALGISO CAMPOS BARBA JUNIOR</t>
  </si>
  <si>
    <t>CAO-PDC – Coordenação</t>
  </si>
  <si>
    <t>ADAMILTON BRANDAO DOS SANTOS</t>
  </si>
  <si>
    <t>Setor de Infraestrutura e Telecomunicações</t>
  </si>
  <si>
    <t>ADELINA DA CUNHA PARENTE BISNETA</t>
  </si>
  <si>
    <t>Diretoria-Geral</t>
  </si>
  <si>
    <t>ADENILSON ROBERTO DE OLIVEIRA FILHO</t>
  </si>
  <si>
    <t>Ouvidoria-Geral</t>
  </si>
  <si>
    <t>ADRIANA DE MENEZES SANT ANNA</t>
  </si>
  <si>
    <t>SUBADM</t>
  </si>
  <si>
    <t>ADRIANA MARIA MORAIS LOPES</t>
  </si>
  <si>
    <t>72.ª PJ – Registros Públicos</t>
  </si>
  <si>
    <t>ADRIANA MARQUES EDWARDS</t>
  </si>
  <si>
    <t>30.ª PJ – Infância e Juventude (Criminal)</t>
  </si>
  <si>
    <t>ADRYELLE VALERIA DA SILVA E SILVA</t>
  </si>
  <si>
    <t>53.ª PRODEMAPH</t>
  </si>
  <si>
    <t>ADSON LUIS SOUSA SILVA</t>
  </si>
  <si>
    <t>SETRANS</t>
  </si>
  <si>
    <t>AFRANIO CORREA LIMA JUNIOR</t>
  </si>
  <si>
    <t>DEPLAN</t>
  </si>
  <si>
    <t>AGNES LOUISE RIBEIRO HORTENCIO</t>
  </si>
  <si>
    <t xml:space="preserve">Núcleo de Apoio Técnico à SUBADM (NAT-JUR) </t>
  </si>
  <si>
    <t>ALBERTO ROCHA CAVALCANTE</t>
  </si>
  <si>
    <t>69.ª PJ – Crimes contra o Idoso</t>
  </si>
  <si>
    <t>ALDEMIR DO CARMO SILVA FILHO</t>
  </si>
  <si>
    <t>19.ª PJ - 2.ª Vara Trânsito</t>
  </si>
  <si>
    <t>ALESSANDRO BARROS SOARES</t>
  </si>
  <si>
    <t>SGMP</t>
  </si>
  <si>
    <t>ALESSANDRO MALVEIRA DE MESQUITA</t>
  </si>
  <si>
    <t>Assessoria de Imprensa</t>
  </si>
  <si>
    <t>ALEX DA COSTA MAMED</t>
  </si>
  <si>
    <t>13.ª PJ – Prot. Patrim. Público</t>
  </si>
  <si>
    <t>ALEXANDRA LAILA CORDEIRO A E SILVA</t>
  </si>
  <si>
    <t>Divisão de Controle Interno – DCI</t>
  </si>
  <si>
    <t>ALEXANDRE PESSOA ALVES</t>
  </si>
  <si>
    <t>CAO-CRIM – Coordenação</t>
  </si>
  <si>
    <t>ALEXSANDRO SILVA DOS SANTOS</t>
  </si>
  <si>
    <t>Anexo Zona Leste</t>
  </si>
  <si>
    <t>ALFREDO AFONSO RIBAMAR DE FREITAS</t>
  </si>
  <si>
    <t>ALIA MENDONCA SILVA</t>
  </si>
  <si>
    <t>ALINE MATOS SARAIVA</t>
  </si>
  <si>
    <t>Comissão Permanente de Licitação</t>
  </si>
  <si>
    <t>ALLEN GEORGE RODRIGUES CHAVES</t>
  </si>
  <si>
    <t>ALMERIO SAMUEL ALMEIDA PINTO</t>
  </si>
  <si>
    <t>3.ª PJ – 2.ª Vara Criminal</t>
  </si>
  <si>
    <t>ANA CLARA RODRIGUES CAVALCANTE</t>
  </si>
  <si>
    <t>Licença Médica</t>
  </si>
  <si>
    <t>ANA EMERITA PAIXAO DA SILVA</t>
  </si>
  <si>
    <t>11.ª PJ – 2.ª Câmara Criminal</t>
  </si>
  <si>
    <t>ANDERSON JOSE MENDES FONTES</t>
  </si>
  <si>
    <t>Protocolo</t>
  </si>
  <si>
    <t>ANDRE DANTAS CORREA PINTO</t>
  </si>
  <si>
    <t>ANDRE DOS SANTOS REIS</t>
  </si>
  <si>
    <t>ANDRE FELIPE VIEIRA DA SILVA</t>
  </si>
  <si>
    <t>13.ª PJ - 2.ª Câmara Criminal</t>
  </si>
  <si>
    <t>ANDRE FELLIPE LIMA STACIARINI</t>
  </si>
  <si>
    <t>Comarca de Tabatinga</t>
  </si>
  <si>
    <t>ANDRE LUIS GASPAR BARROS</t>
  </si>
  <si>
    <t>CAO-CRIMO – Coordenação</t>
  </si>
  <si>
    <t>ANDRE LUIZ ROCHA PINHEIRO</t>
  </si>
  <si>
    <t>Corregedoria-Geral</t>
  </si>
  <si>
    <t>ANDRE PEREIRA DA SILVA</t>
  </si>
  <si>
    <t>Núcleo de Apoio Técnico à SUBADM (NAT-JUR)</t>
  </si>
  <si>
    <t>ANDREA RIBEIRO COSMO</t>
  </si>
  <si>
    <t>5.ª PJ – 8.ª Vara Criminal</t>
  </si>
  <si>
    <t>ANDREUS MONTEIRO DE FIGUEIREDO</t>
  </si>
  <si>
    <t>Sec. Órgãos Colegiados</t>
  </si>
  <si>
    <t>ANGELO AUGUSTO NEVES ALBUQUERQUE</t>
  </si>
  <si>
    <t xml:space="preserve">65.ª PJ – 13.º JECRIM (Fórum Mário Verçosa) </t>
  </si>
  <si>
    <t>ANGELO AUGUSTO PINHEIRO RODRIGUES</t>
  </si>
  <si>
    <t>CAO-Cível – Coordenação</t>
  </si>
  <si>
    <t>ANNE JAKELINE CARVALHO DAS NEVES</t>
  </si>
  <si>
    <t>Seção de Folha de Pagamento</t>
  </si>
  <si>
    <t>ANTONIO ALVES GOES</t>
  </si>
  <si>
    <t>Secretaria dos Órgãos Colegiados</t>
  </si>
  <si>
    <t>ANTONIO CARLOS BARBOSA V SANTOS</t>
  </si>
  <si>
    <t>10.ª PJ – 1.ª Câmara Criminal</t>
  </si>
  <si>
    <t>ANTONIO CAVALCANTE FILHO</t>
  </si>
  <si>
    <t>Seção do Almoxarifado</t>
  </si>
  <si>
    <t>Chefe de Seção</t>
  </si>
  <si>
    <t>ANTONIO JOSE CUSTODIO</t>
  </si>
  <si>
    <t xml:space="preserve">73.ª PJ – Violência Doméstica e Familiar (Fórum Azarias de Vasconcelos) </t>
  </si>
  <si>
    <t>ANTONIO NASCIMENTO LIMA</t>
  </si>
  <si>
    <t>AQUILES LOPES JACINTO</t>
  </si>
  <si>
    <t>86ª Promotoria de Justiça</t>
  </si>
  <si>
    <t>ARIOSTO SOARES DO ROSARIO</t>
  </si>
  <si>
    <t>ARTUR MIRANDA MAGNO DE ARAUJO</t>
  </si>
  <si>
    <t>ATHOS COELHO CARDOSO</t>
  </si>
  <si>
    <t>Divisão de Recursos Humanos</t>
  </si>
  <si>
    <t>AUGUSTO DOS SANTOS ARAUJO</t>
  </si>
  <si>
    <t>BARBARA MARINHO NOGUEIRA</t>
  </si>
  <si>
    <t>12.ª PJ - 6.ª Vara Criminal</t>
  </si>
  <si>
    <t>BIANKA VEIGA HORTA</t>
  </si>
  <si>
    <t>12.ª PJ – 2.ª Câmara Criminal</t>
  </si>
  <si>
    <t>Assessor Jurídico</t>
  </si>
  <si>
    <t>BRUNO CESAR COSTA E SILVA</t>
  </si>
  <si>
    <t>Requisitado pelo TRE</t>
  </si>
  <si>
    <t>BRUNO CORDEIRO LORENZI</t>
  </si>
  <si>
    <t>NAT (Núcleo de Apoio Técnico)</t>
  </si>
  <si>
    <t>BRUNO DOMINGOS VIANA BATISTA</t>
  </si>
  <si>
    <t>BRUNO MARQUES DA SILVA</t>
  </si>
  <si>
    <t>79.ª PJ – Proteção do Patrimônio Público</t>
  </si>
  <si>
    <t>BRUNO PINHO DA SILVA</t>
  </si>
  <si>
    <t>Diretoria de Orçamento e Finanças</t>
  </si>
  <si>
    <t>BRUNO REBELO LOBATO</t>
  </si>
  <si>
    <t>Setor de Infraestrutura e Telecomunicações (Aleixo)</t>
  </si>
  <si>
    <t>CAMILA CATARINA GADELHA JUSTINIANO</t>
  </si>
  <si>
    <t>SUBJUR-GAJ</t>
  </si>
  <si>
    <t>CAMILA FREITAS ALENCAR</t>
  </si>
  <si>
    <t>62.ª PROURB</t>
  </si>
  <si>
    <t>CARLOS ALEXANDRE DOS S NOGUEIRA</t>
  </si>
  <si>
    <t>Chefe de Setor</t>
  </si>
  <si>
    <t>CARLOS AUGUSTO PEREIRA DA CUNHA</t>
  </si>
  <si>
    <t>UNAD – ALEIXO</t>
  </si>
  <si>
    <t>CARLOS BRONNER SILVEIRA SOARES</t>
  </si>
  <si>
    <t>70.ª PJ – Proteção do Patrimônio Público</t>
  </si>
  <si>
    <t>CARLOS EDUARDO CAVALCANTE ESTEVES</t>
  </si>
  <si>
    <t>CARLOS JEFFERSON CHASE SILVA SANTOS</t>
  </si>
  <si>
    <t>CAP – ALEIXO</t>
  </si>
  <si>
    <t>CARLOS ROBERTO DA SILVA JUNIOR</t>
  </si>
  <si>
    <t xml:space="preserve"> LICENÇA PARA TRATAR DE INTERESSES PARTICULARES</t>
  </si>
  <si>
    <t>CAROLINA DE ANDRADE R SAMPAIO</t>
  </si>
  <si>
    <t>CAROLINE ELLEN BEZERRA</t>
  </si>
  <si>
    <t>CAP (Centro de Atendimento ao Público)</t>
  </si>
  <si>
    <t>CAUBY RIBEIRO FONSECA</t>
  </si>
  <si>
    <t>49.ª PRODEMAPH</t>
  </si>
  <si>
    <t>CHEINE ARAUJO PEREIRA</t>
  </si>
  <si>
    <t>Unidade Adm. Descentralizada</t>
  </si>
  <si>
    <t>CHRISTIAN OTERO DA SILVA</t>
  </si>
  <si>
    <t>54.ª PRODEDIC</t>
  </si>
  <si>
    <t>CLAUDIA DA COSTA FERREIRA</t>
  </si>
  <si>
    <t>Gabinete PGJ</t>
  </si>
  <si>
    <t>CLAUDIA MARINA PUGA OLIVEIRA ANTONY</t>
  </si>
  <si>
    <t>Consultório Médico</t>
  </si>
  <si>
    <t>CLEITON DA SILVA ALVES</t>
  </si>
  <si>
    <t>CLILSON CASTRO VIANA</t>
  </si>
  <si>
    <t>CREMILDA FERREIRA SILVINO DA COSTA</t>
  </si>
  <si>
    <t>CAO-IJ – Coordenação</t>
  </si>
  <si>
    <t>CRISTIANE DAHIA DUCOS</t>
  </si>
  <si>
    <t>48.ª PJ – Registros Públicos</t>
  </si>
  <si>
    <t>CRISTIANNE SARMENTO ROCHA LEAL</t>
  </si>
  <si>
    <t>CRISTIANO DRUMOND DE LIMA</t>
  </si>
  <si>
    <t>CRISTIANO MACHADO LACERDA FARIA</t>
  </si>
  <si>
    <t>42.ª PJ – 4.ª VFP  Estadual</t>
  </si>
  <si>
    <t>CRISTINA LOPES DA SILVA</t>
  </si>
  <si>
    <t>CYNTHIA SARAIVA BARROS LIMA</t>
  </si>
  <si>
    <t>29.ª PJ - Inf. e Juventude (Criminal)</t>
  </si>
  <si>
    <t>DANIEL PRAIA PORTELA DE AGUIAR</t>
  </si>
  <si>
    <t>DANIELA SANTINI ARAUJO</t>
  </si>
  <si>
    <t>DANIELA TEIXEIRA ANTONY</t>
  </si>
  <si>
    <t>DANIELLA RAMOS MENEZES DE BARROS</t>
  </si>
  <si>
    <t>Coordenação Eleitoral</t>
  </si>
  <si>
    <t>DEBORA CASSIA NERY DE MENDONCA</t>
  </si>
  <si>
    <t>77.ª PJ – Proteção do Patrimônio Público</t>
  </si>
  <si>
    <t>DEBORA LEAO DA SILVA</t>
  </si>
  <si>
    <t>Serviço Social</t>
  </si>
  <si>
    <t>DEBORAH ABECASSIS DE OLIVEIRA</t>
  </si>
  <si>
    <t>64.ª PJ – VEMEPA (Fórum Henoch Reis)</t>
  </si>
  <si>
    <t>DELCIDES MENDES DA SILVA JUNIOR</t>
  </si>
  <si>
    <t>Setor de Patrimônio e Material</t>
  </si>
  <si>
    <t>DENYSE SANTOS DE MELO</t>
  </si>
  <si>
    <t>DEVELLIN RODRIGUES MULLER</t>
  </si>
  <si>
    <t>DIEGO ALVES LOPES</t>
  </si>
  <si>
    <t>Chefe de Divisão</t>
  </si>
  <si>
    <t>DIEGO MENDONCA MARTINS</t>
  </si>
  <si>
    <t>2.ª PJ – 1.ª Vara Criminal</t>
  </si>
  <si>
    <t>DILLINGS BARBOSA MAQUINE</t>
  </si>
  <si>
    <t>CAOPDC – Coordenação</t>
  </si>
  <si>
    <t>DINGLISON PINTO DA SILVA</t>
  </si>
  <si>
    <t>Comarca de Iranduba</t>
  </si>
  <si>
    <t>DIOGO DA ROCHA LIMA</t>
  </si>
  <si>
    <t>75.ª PJ</t>
  </si>
  <si>
    <t>DMES BRITO DE SOUZA</t>
  </si>
  <si>
    <t>DOROTHY FERREIRA SOARES DE SOUZA</t>
  </si>
  <si>
    <t>DOUGLAS QUEIROZ BENAYON</t>
  </si>
  <si>
    <t>DULCILENE AVELINO PEDROZA</t>
  </si>
  <si>
    <t>ED TAYLOR MENESES DE SOUSA</t>
  </si>
  <si>
    <t>7.ª PJ – 2.ª Câmara Cível</t>
  </si>
  <si>
    <t>ED WILSON VASCONCELOS MELO</t>
  </si>
  <si>
    <t>EDJANE DE PINHO OLIVEIRA</t>
  </si>
  <si>
    <t>CAO-CÍVEL – Coordenação</t>
  </si>
  <si>
    <t>EDSON CARLOS DE SOUZA NASCIMENTO</t>
  </si>
  <si>
    <t>EDSON FREDERICO LIMA PAES BARRETO</t>
  </si>
  <si>
    <t>Presidente Comissão de Licitação</t>
  </si>
  <si>
    <t>EDUARDO NUNES AGUIAR</t>
  </si>
  <si>
    <t>Anexo Shopping Cidade Leste</t>
  </si>
  <si>
    <t>EDUARDO ULYSSES RAMOS RIKER</t>
  </si>
  <si>
    <t>EDVALDO GOMES FEITOZA</t>
  </si>
  <si>
    <t>ELAINE SANTOS ELAMID</t>
  </si>
  <si>
    <t>8.ª PJ - 10.ª Vara Criminal</t>
  </si>
  <si>
    <t>ELAYNE DE LIMA PEREIRA</t>
  </si>
  <si>
    <t>ELIANA FROTA TELLES DA SILVA</t>
  </si>
  <si>
    <t>5.ª PJ - Câmaras Reunidas</t>
  </si>
  <si>
    <t>ELIANE EZIDIO PEREIRA</t>
  </si>
  <si>
    <t>ELIANE KAROL DE SOUZA COSTA</t>
  </si>
  <si>
    <t>52.ª PRODECON</t>
  </si>
  <si>
    <t>ELIAS SOUZA DE OLIVEIRA</t>
  </si>
  <si>
    <t>ELISSANDRA DE OLIVEIRA REBOUCAS</t>
  </si>
  <si>
    <t>Divisão de Contratos e Convênios</t>
  </si>
  <si>
    <t>ELIZANE GARCIA PONTES</t>
  </si>
  <si>
    <t>Divisão de Engenharia, Arquitetura e Cálculo – DEAC</t>
  </si>
  <si>
    <t>ELIZET COIMBRA KAUTSIDES</t>
  </si>
  <si>
    <t>66.ª PJ – 15.º JECRIM (Fórum Mário Verçosa)</t>
  </si>
  <si>
    <t>ELLEN CRISTIAN ROCHA FERREIRA LEAL</t>
  </si>
  <si>
    <t>17.ª PJ – 2.ª Tribunal do Júri (Fórum Henoch Reis)</t>
  </si>
  <si>
    <t>ELTON FABIANO SOUZA DA SILVA</t>
  </si>
  <si>
    <t>Setor de Sistemas de Informação</t>
  </si>
  <si>
    <t>ELZAMIRA ROSARIA DE ALMEIDA E SILVA</t>
  </si>
  <si>
    <t>EMANUEL SARAIVA DA COSTA</t>
  </si>
  <si>
    <t>EMERSON CARDOSO DOS SANTOS</t>
  </si>
  <si>
    <t>81.ª PRODECON</t>
  </si>
  <si>
    <t>EMERSON GOMES DO NASCIMENTO</t>
  </si>
  <si>
    <t>EMERSON LIMA SILVA</t>
  </si>
  <si>
    <t>EMIR JOSE GOMES DE ARAUJO JUNIOR</t>
  </si>
  <si>
    <t>9.ª PJ – 1.ª Câmara Criminal</t>
  </si>
  <si>
    <t>ENIO HERCULANO BARBOSA</t>
  </si>
  <si>
    <t>ERICA LIMA DE ARAUJO</t>
  </si>
  <si>
    <t>Setor de Conservação e Manutenção Patrimonial</t>
  </si>
  <si>
    <t>ERICK JOSE PINHEIRO PIMENTA</t>
  </si>
  <si>
    <t>Gabinete SUBJUR</t>
  </si>
  <si>
    <t>ERIK DE MELO MOURA</t>
  </si>
  <si>
    <t>ERIKA VANESSA RORIZ HIPOLITO VIEIRA</t>
  </si>
  <si>
    <t>90ª Promotoria de Justiça</t>
  </si>
  <si>
    <t>ERIVAN LEAL DE OLIVEIRA</t>
  </si>
  <si>
    <t>EUGENIO DE OLIVEIRA PINTO</t>
  </si>
  <si>
    <t>EUNICE LIMA PEIXOTO</t>
  </si>
  <si>
    <t>EURICO TELLES DE MACEDO</t>
  </si>
  <si>
    <t>EVERTON GUILHERME MACHADO GUERREIRO</t>
  </si>
  <si>
    <t>FABIOLA DE SOUZA MENDANHA</t>
  </si>
  <si>
    <t>Setor de Compras e Serviços</t>
  </si>
  <si>
    <t>FADIA VANESSA RODRIGUES BARBOSA</t>
  </si>
  <si>
    <t>56.ª PRODEDIC</t>
  </si>
  <si>
    <t>FANNY MAGALHAES NEVES GAMA</t>
  </si>
  <si>
    <t>Secretaria-Geral</t>
  </si>
  <si>
    <t>FELIPE AUGUSTO FONSECA VIANNA</t>
  </si>
  <si>
    <t>60.ª PROCEAP</t>
  </si>
  <si>
    <t>FELIPE BEIRAGRANDE DA COSTA</t>
  </si>
  <si>
    <t>FERNANDA PRATA FERNANDES FERRAREZ</t>
  </si>
  <si>
    <t>44.ª PJ - 1.ª VFP Municipal</t>
  </si>
  <si>
    <t>FERNANDO JAQUES DOS SANTOS</t>
  </si>
  <si>
    <t>FRANCISCA BATISTA LIMA</t>
  </si>
  <si>
    <t>Biblioteca</t>
  </si>
  <si>
    <t>FRANCISCO BERNARDES LIMA JUNIOR</t>
  </si>
  <si>
    <t>FRANCISCO CELSON SOUSA DE SALES</t>
  </si>
  <si>
    <t>FRANCISCO EDINALDO LIRA DE CARVALHO</t>
  </si>
  <si>
    <t>Diretoria de Planejamento</t>
  </si>
  <si>
    <t>FRANCISCO ELVISLANIO PEREIRA</t>
  </si>
  <si>
    <t>FRANCISCO ITAMAR PEREIRA DINIZ</t>
  </si>
  <si>
    <t>16.ª PJ – 3.ª Câmara Cível</t>
  </si>
  <si>
    <t>FRANCISCO JOSE GRANA DE A JUNIOR</t>
  </si>
  <si>
    <t>55.ª PRODEDIC</t>
  </si>
  <si>
    <t>FRANCISCO MARCELO MENDES DAMASCENO</t>
  </si>
  <si>
    <t>FREDERICO JORGE DE MOURA ABRAHIM</t>
  </si>
  <si>
    <t>Diretoria de Administração</t>
  </si>
  <si>
    <t>Diretor</t>
  </si>
  <si>
    <t>FREDERICO MENDONCA MARTINS</t>
  </si>
  <si>
    <t>GABRIELA BARRETO GADELHA</t>
  </si>
  <si>
    <t>Requisitado pelo CNMP</t>
  </si>
  <si>
    <t>GENNER RAMOS MAIA</t>
  </si>
  <si>
    <t>GIESE MARTINIANO SOUSA</t>
  </si>
  <si>
    <t>GISELLE CHRISTINE A SANTOS</t>
  </si>
  <si>
    <t>25.ª PJ – Auditoria Militar (Fórum Henoch Reis)</t>
  </si>
  <si>
    <t>GISLAINE MELO DE OLIVEIRA H MELO</t>
  </si>
  <si>
    <t>GISSELY GUIMARAES CARNEIRO</t>
  </si>
  <si>
    <t>51.ª PRODECON</t>
  </si>
  <si>
    <t>GIZELIA ALMEIDA DA SILVA</t>
  </si>
  <si>
    <t>Comarca de Manacapuru</t>
  </si>
  <si>
    <t>GLAYTHON BARRETO DE MENEZES</t>
  </si>
  <si>
    <t>GRACIONEY FERREIRA PINTO</t>
  </si>
  <si>
    <t>79.ªPJ – Proteção do Patrimônio Público</t>
  </si>
  <si>
    <t>GRETCHEN TORRES DE MACEDO</t>
  </si>
  <si>
    <t>GUILHERME HENRICH BENEK VIEIRA</t>
  </si>
  <si>
    <t>28ª Promotoria de Justiça</t>
  </si>
  <si>
    <t>HELDER NOBREGA RIBEIRO</t>
  </si>
  <si>
    <t xml:space="preserve">Divisão de Contratos e Convênios </t>
  </si>
  <si>
    <t>HELIO AUGUSTO FRAGA DA SILVA</t>
  </si>
  <si>
    <t>HELLEN DO SOCORRO FARIAS DE MOURA</t>
  </si>
  <si>
    <t>67.ª PJ – 19.º JECRIM</t>
  </si>
  <si>
    <t>HEMILLI SILVEIRA CHAVES DE LIMA</t>
  </si>
  <si>
    <t>HENRIQUE CASTRO MIRANDA</t>
  </si>
  <si>
    <t>HENRIQUE DOS SANTOS RAMOS</t>
  </si>
  <si>
    <t>HENRIQUE MENDES DA ROCHA LOPES</t>
  </si>
  <si>
    <t>HERALDO KULIK SILVA</t>
  </si>
  <si>
    <t>HIDEMBERG ALVES DA FROTA</t>
  </si>
  <si>
    <t>Subprocuradoria-Geral de Justiça para Assuntos Jurídicos-Institucionais (GAJ)</t>
  </si>
  <si>
    <t>HIRAILTON GOMES DO NASCIMENTO</t>
  </si>
  <si>
    <t>HORTENCIA BATISTA NERY</t>
  </si>
  <si>
    <t>Telefonia – Aleixo</t>
  </si>
  <si>
    <t>HUDSON BARREIROS DA SILVA</t>
  </si>
  <si>
    <t>IAMARA CAVALCANTE ANTUNES</t>
  </si>
  <si>
    <t>IGOR DE SOUZA ANDRADE P ALMEIDA</t>
  </si>
  <si>
    <t>IGOR PINTO DE SOUZA</t>
  </si>
  <si>
    <t>ILDETE SOUSA ALECRIM</t>
  </si>
  <si>
    <t>INACIO FRANCISCO CARNEIRO FONTENELE</t>
  </si>
  <si>
    <t>34.ª PJ - 2.ª Vara de Família</t>
  </si>
  <si>
    <t>INGRID MISCOW DA CRUZ PAYAO</t>
  </si>
  <si>
    <t>63.ª PROURB</t>
  </si>
  <si>
    <t>IRENE DA SILVA BESSA ANTONACCIO</t>
  </si>
  <si>
    <t>59.ª PRODEDIC</t>
  </si>
  <si>
    <t>ISABELA DE ALMEIDA GOMES COSTA</t>
  </si>
  <si>
    <t>ISABELLA PIMENTEL BUCHACHER</t>
  </si>
  <si>
    <t>61.ª PROCEAP</t>
  </si>
  <si>
    <t>ISABELLE SOUSA FALCAO</t>
  </si>
  <si>
    <t>26.ª PJ - Auditoria Militar (Fórum Henoch Reis)</t>
  </si>
  <si>
    <t>ISADYSON PIMENTEL AZEDO</t>
  </si>
  <si>
    <t>Comarca de Parintins</t>
  </si>
  <si>
    <t>ITALO GLAUBER MIQUILES CAVALCANTE</t>
  </si>
  <si>
    <t>IURY FECHINE RAMOS</t>
  </si>
  <si>
    <t>78.ª PJ – Proteção do Patrimônio Público</t>
  </si>
  <si>
    <t>IVAN MARCOS DE ARAUJO LIMA</t>
  </si>
  <si>
    <t>69.ª PJ – Crimes contra o Idoso (Anexo ao Fórum Henoch Reis)</t>
  </si>
  <si>
    <t>IVANETE DE OLIVEIRA NASCIMENTO</t>
  </si>
  <si>
    <t>IVELIZE SILVA DE SOUZA</t>
  </si>
  <si>
    <t>IVONILDA NOGUEIRA MEDEIROS</t>
  </si>
  <si>
    <t>IZAEL ALENCAR FERNANDES</t>
  </si>
  <si>
    <t>JACKSON GERVASIO DE ALECRIM JUNIOR</t>
  </si>
  <si>
    <t>JADEITA ALMEIDA AMORIM</t>
  </si>
  <si>
    <t>28.ª PJ - Inf. e Juventude (Cível)</t>
  </si>
  <si>
    <t>JAMILLY IZABELA DE BRITO SILVA</t>
  </si>
  <si>
    <t>JANINE MEIRE PINATTO</t>
  </si>
  <si>
    <t>JANIO DA SILVA RODRIGUES</t>
  </si>
  <si>
    <t>JEFFERSON ORTIZ MATIAS</t>
  </si>
  <si>
    <t>JEFFERSON SILVA DO NASCIMENTO</t>
  </si>
  <si>
    <t>JHERALMY HASTEN SANTOS ARAUJO SILVA</t>
  </si>
  <si>
    <t>JOAO CLOVES VIEIRA</t>
  </si>
  <si>
    <t>JOAO FERNANDO LOPES FERREIRA</t>
  </si>
  <si>
    <t>57.ª PRODEDIC</t>
  </si>
  <si>
    <t>JOAO PAULO GOMES LIMA</t>
  </si>
  <si>
    <t>JONATHAN ALVES GALDINO</t>
  </si>
  <si>
    <t>JOSE ALBERTO DE OLIVEIRA NETO</t>
  </si>
  <si>
    <t>JOSE DO MONTE CARIOCA NETO</t>
  </si>
  <si>
    <t>JOSE PEREIRA LIMA SOBRINHO</t>
  </si>
  <si>
    <t>JOSE RICARDO SAMPAIO COUTINHO</t>
  </si>
  <si>
    <t>JOSE RICARDO VIEIRA FRANCO</t>
  </si>
  <si>
    <t>JUAREZ FERNANDES DE FREITAS</t>
  </si>
  <si>
    <t>Reprografia</t>
  </si>
  <si>
    <t>JULIA FERREIRA SARDINHA</t>
  </si>
  <si>
    <t>89.ª PJ – 3.º Tribunal do Júri</t>
  </si>
  <si>
    <t>JULIANA TUJI LIMA</t>
  </si>
  <si>
    <t>18.ª PRODEMAPH</t>
  </si>
  <si>
    <t>JULIANA VIEIRA FARIAS</t>
  </si>
  <si>
    <t>JULIANO GONCALVES DE VASCONCELLOS</t>
  </si>
  <si>
    <t>JUSTINO FERREIRA NETO</t>
  </si>
  <si>
    <t>Promotoria de Justiça da Comarca de Parintins</t>
  </si>
  <si>
    <t>JUZIMAR SOFFIN DE MORAES</t>
  </si>
  <si>
    <t>KAREN BRANDAO PONTES</t>
  </si>
  <si>
    <t>KARLA KEYLA FONSECA BASTOS</t>
  </si>
  <si>
    <t>41.ªPJ - 3.ª VFP Estadual</t>
  </si>
  <si>
    <t>KATIA RENATA DA SILVA</t>
  </si>
  <si>
    <t>KATIA SOCORRO SAID GARCIA RODRIGUES</t>
  </si>
  <si>
    <t>KELLVIN DO NASCIMENTO SOBRINHO</t>
  </si>
  <si>
    <t>KELLY KHASSANDRA ALVES BARBOSA</t>
  </si>
  <si>
    <t>KESLEY PEREIRA UCHOA</t>
  </si>
  <si>
    <t>KIM TIAGO DOS SANTOS O BAPTISTA</t>
  </si>
  <si>
    <t>LARISSA CRUZ FERREIRA</t>
  </si>
  <si>
    <t>LARISSA DE ARAUJO SPINELLI</t>
  </si>
  <si>
    <t>LARISSA GUIMARAES GONCALVES</t>
  </si>
  <si>
    <t>91ª Promotoria de Justiça</t>
  </si>
  <si>
    <t>LEANDRO DE ALENCAR SERUDO</t>
  </si>
  <si>
    <t>LEANDRO DE OLIVEIRA PORTELA</t>
  </si>
  <si>
    <t>LEANDRO NOBRE DE FREITAS</t>
  </si>
  <si>
    <t>NATJUR</t>
  </si>
  <si>
    <t>LEANDRO TAVARES BEZERRA</t>
  </si>
  <si>
    <t>LEANDRO VIANA MENEGHINI</t>
  </si>
  <si>
    <t>LEOMAR INEZ LAHAN FURTADO BELEM</t>
  </si>
  <si>
    <t>LEONARDO ARAUJO TORRES</t>
  </si>
  <si>
    <t>6.ª PJ - 3.ª Vara Criminal</t>
  </si>
  <si>
    <t>LEONIDAS ALMEIDA JUNIOR</t>
  </si>
  <si>
    <t>5.ª PJ – Câmaras Reunidas</t>
  </si>
  <si>
    <t>LIA TARSYA ALVES DO NASCIMENTO</t>
  </si>
  <si>
    <t>LIGIA MARIA OLIVEIRA SENA</t>
  </si>
  <si>
    <t>LOREN LAY LAGOA JACAUNA</t>
  </si>
  <si>
    <t>58.ª Promotoria de Justiça</t>
  </si>
  <si>
    <t>LOUISE FRANCINE MOREN TAVARES</t>
  </si>
  <si>
    <t>20.ª PJ – Câmaras Reunidas</t>
  </si>
  <si>
    <t>LOURINEIA REIS DE SANT'ANNA</t>
  </si>
  <si>
    <t>CEAF</t>
  </si>
  <si>
    <t>LUANA ANDRADE CARVALHO</t>
  </si>
  <si>
    <t>16.ª PJ  - 2.º Tribunal do Júri</t>
  </si>
  <si>
    <t>LUANA FERREIRA PIMENTEL</t>
  </si>
  <si>
    <t>58.ª PRODEDIC</t>
  </si>
  <si>
    <t>LUCIANA DA COSTA OLIVEIRA</t>
  </si>
  <si>
    <t>LUCIANA DE SOUZA CARVALHO</t>
  </si>
  <si>
    <t>LUCIANA INES NASCIMENTO BATALHA</t>
  </si>
  <si>
    <t>9.ª PJ - 9.ª Vara Criminal (Licença Maternidade)</t>
  </si>
  <si>
    <t>LUCIANE ALENCAR DOS SANTOS</t>
  </si>
  <si>
    <t>36.ªPJ - 4.ª Vara de Família</t>
  </si>
  <si>
    <t>LUCILENE COSTA CASTRO</t>
  </si>
  <si>
    <t>LUHANA NYEVIES MARTINS SOARES</t>
  </si>
  <si>
    <t>50.ª PRODEMAPH</t>
  </si>
  <si>
    <t>LUIS ANTONIO ABREU DA SILVA</t>
  </si>
  <si>
    <t>LUISA MARIA SANCHES VALENTE</t>
  </si>
  <si>
    <t>4.ª PJ – 7.ª Vara Criminal</t>
  </si>
  <si>
    <t>LUIZ AFONSO BELEZA FURTADO</t>
  </si>
  <si>
    <t>LUIZ CARLOS FERRARO RUBIM JUNIOR</t>
  </si>
  <si>
    <t>LUIZA AUGUSTA QUEIROZ MARQUES</t>
  </si>
  <si>
    <t>CAP Aleixo</t>
  </si>
  <si>
    <t>LUIZA TOME DA SILVA NETA</t>
  </si>
  <si>
    <t>1.ª PJ - Câmaras Reunidas</t>
  </si>
  <si>
    <t>LUIZA VENERANDA PEREIRA BATISTA</t>
  </si>
  <si>
    <t>MADSON DA FONSECA MACIEL</t>
  </si>
  <si>
    <t>MAIKON ANTONIO FREITAS MARTINS</t>
  </si>
  <si>
    <t>MANOEL DELMIRO SOUZA</t>
  </si>
  <si>
    <t>14.ª PJ - 1.ª Câmara Cível</t>
  </si>
  <si>
    <t>MANOEL EDSON SEVALHO DE SOUZA</t>
  </si>
  <si>
    <t>MANOEL EDUARDO RAMALHO ANGELIM</t>
  </si>
  <si>
    <t>MANOEL JOSE REGO SOARES</t>
  </si>
  <si>
    <t>MANOELLA OLIVA VELOSO DESIDERI</t>
  </si>
  <si>
    <t>7.ª PJ - 4.ª Vara Criminal</t>
  </si>
  <si>
    <t>MARCEL GRACA PINHEIRO</t>
  </si>
  <si>
    <t>MARCELA ALMEIDA NOVO MARIZ</t>
  </si>
  <si>
    <t>Servidora cedida para MPE-RR</t>
  </si>
  <si>
    <t>MARCELO AUDAY DE PINHO</t>
  </si>
  <si>
    <t>MARCELO SANTOS MACIEL</t>
  </si>
  <si>
    <t>MARCIA RAMOS ALVES COSTA</t>
  </si>
  <si>
    <t>17.ª PJ - 2.ª Tribunal do Júri (Fórum Henoch Reis)</t>
  </si>
  <si>
    <t>MARCIO BATISTA MACHADO</t>
  </si>
  <si>
    <t>MARCIO RICARDO DE SOUZA GOMES</t>
  </si>
  <si>
    <t>MARCO ANTONIO CORREIA DO NASCIMENTO</t>
  </si>
  <si>
    <t xml:space="preserve">CAO-MAPH-URB Coord. </t>
  </si>
  <si>
    <t>MARCOS ANDRE ABENSUR</t>
  </si>
  <si>
    <t>MARCOS ANDRE FERREIRA KULCHESKI</t>
  </si>
  <si>
    <t>Recepção – Aleixo</t>
  </si>
  <si>
    <t>MARCOS DE SOUSA OLIVEIRA</t>
  </si>
  <si>
    <t>MARCUS ROBERTO LARANJEIRA DA SILVA</t>
  </si>
  <si>
    <t>MARCUS VINICIUS BESSA MENEZES</t>
  </si>
  <si>
    <t>MARIA AUGUSTA MACHADO LIMA</t>
  </si>
  <si>
    <t>23.ª PJ – 2.ª VEC</t>
  </si>
  <si>
    <t>MARIA DA CONCEICAO GOMES DA SILVA</t>
  </si>
  <si>
    <t>8.ª PJ - 1.ª Câmara Criminal</t>
  </si>
  <si>
    <t>MARIA DE JESUS DE ARAUJO CORREA</t>
  </si>
  <si>
    <t>MARIA DE LOURDES FARIAS DOS SANTOS</t>
  </si>
  <si>
    <t>MARIA DO PERPETUO S D TEIXEIRA</t>
  </si>
  <si>
    <t>Central Telefônica</t>
  </si>
  <si>
    <t>MARIA NONATA PAIXAO CAVALCANTE</t>
  </si>
  <si>
    <t>Unidade Adm. Descentralizada – Aleixo</t>
  </si>
  <si>
    <t>MARIANA MARGARETH E SILVA LAGES</t>
  </si>
  <si>
    <t>37.ª PJ - 7.ª Vara de Família</t>
  </si>
  <si>
    <t>MARILIA QUEIROZ SILVA</t>
  </si>
  <si>
    <t>MARIO LUIZ CAMPOS MONTEIRO JUNIOR</t>
  </si>
  <si>
    <t>33.ª PJ – 5.ª Vara de Família</t>
  </si>
  <si>
    <t>MARLON ANDRE MENDES BERNARDO</t>
  </si>
  <si>
    <t>MARLU HONDA NEVES MARTINS</t>
  </si>
  <si>
    <t>MATHEUS MARINHO NOGUEIRA</t>
  </si>
  <si>
    <t>Comarca de Coari</t>
  </si>
  <si>
    <t>MAURICIO ARAUJO MEDEIROS</t>
  </si>
  <si>
    <t>MAURICIO GOMES CAMARA</t>
  </si>
  <si>
    <t>18.ª PJ – 1.ª Câmara Cível</t>
  </si>
  <si>
    <t>MAURICIO TEIXEIRA DA SILVA</t>
  </si>
  <si>
    <t>MAYRA MAGALHAES AULER</t>
  </si>
  <si>
    <t>Humaitá</t>
  </si>
  <si>
    <t>MCLYNDON SAINTCHRISTIE DE L XAVIER</t>
  </si>
  <si>
    <t>MICAEL GRANJA MARTINS</t>
  </si>
  <si>
    <t>MIGUEL ANTONIO TAVEIRA PEREIRA</t>
  </si>
  <si>
    <t>MIGUEL DEUSLENE FARIA DA SILVA</t>
  </si>
  <si>
    <t>31.ª PJ – Inf. e Juventude (Criminal)</t>
  </si>
  <si>
    <t>MILENA KAKIHARA</t>
  </si>
  <si>
    <t>MILENE DE OLIVEIRA MIRANDA</t>
  </si>
  <si>
    <t>MILTON MENEZES DINIZ</t>
  </si>
  <si>
    <t>Comarca de São Gabriel da Cachoeira</t>
  </si>
  <si>
    <t>MIQUEIAS ALBUQUERQUE VARGUES</t>
  </si>
  <si>
    <t>17.ª PJ – 1.ª Câmara Criminal</t>
  </si>
  <si>
    <t>MONA LARISSA COSTA FREIRE</t>
  </si>
  <si>
    <t>MONICA DA COSTA PINTO</t>
  </si>
  <si>
    <t>MURILO MENEZES DO MONTE</t>
  </si>
  <si>
    <t>MURPHY STUARTHI DE OLIVEIRA</t>
  </si>
  <si>
    <t>NAIARA ALEXANDRINO DA SILVA</t>
  </si>
  <si>
    <t>83.ª PJ – Violência Doméstica e Familiar</t>
  </si>
  <si>
    <t>NEIRIMAR MARTA GOMES HUERB</t>
  </si>
  <si>
    <t>NELMA ELISA MAURICI PEIXOTO</t>
  </si>
  <si>
    <t>NOE ARAUJO DO COUTO</t>
  </si>
  <si>
    <t>NURA JORGE SILVA ESTEVAM</t>
  </si>
  <si>
    <t>OLIVIA DE MORAES BEZERRA</t>
  </si>
  <si>
    <t>ORIALI CORREA DOS SANTOS</t>
  </si>
  <si>
    <t>PAOLA SILVA DE SOUZA</t>
  </si>
  <si>
    <t>46.ª PJ – Ausentes e Incapazes</t>
  </si>
  <si>
    <t>PATRICIA COSTA MARTINS</t>
  </si>
  <si>
    <t>PATRICIA SOARES MARQUES DA FONSECA</t>
  </si>
  <si>
    <t>Promotorias de Justiça da Comarca de Manicoré</t>
  </si>
  <si>
    <t>PAULA DORAN PINHEIRO</t>
  </si>
  <si>
    <t>35.ª PJ – 6.ª Vara de Família</t>
  </si>
  <si>
    <t>PAULA SILVA DE SOUZA NUNES</t>
  </si>
  <si>
    <t>Licença para aperfeiçoamento funcional</t>
  </si>
  <si>
    <t>PAULO AUGUSTO DE OLIVEIRA LOPES</t>
  </si>
  <si>
    <t>PAULO CESAR DOS SANTOS LIMA</t>
  </si>
  <si>
    <t>PAULO CESAR TORRES RIBEIRO</t>
  </si>
  <si>
    <t>PAULO RONALDO DOS SANTOS FREIRE</t>
  </si>
  <si>
    <t>21.ª PJ – Câmaras Reunidas</t>
  </si>
  <si>
    <t>PAULO VICTOR DE OLIVEIRA VIEIRA</t>
  </si>
  <si>
    <t>PAULO VICTOR PINTO</t>
  </si>
  <si>
    <t>Protocolo (DIMP)</t>
  </si>
  <si>
    <t>PAULO VITOR BEZERRA DA ROCHA</t>
  </si>
  <si>
    <t>43.ª PJ - 2.ª VFP Estadual</t>
  </si>
  <si>
    <t>PEDRO BARBOSA DE ARAUJO</t>
  </si>
  <si>
    <t>32.ª PJ - 1.ª Vara de Família</t>
  </si>
  <si>
    <t>PEDRO GOMES DA COSTA JUNIOR</t>
  </si>
  <si>
    <t>PEDRO HENRIQUE COELHO ARAUJO</t>
  </si>
  <si>
    <t>PEDRO PAULO FIGUEIREDO DA SILVA</t>
  </si>
  <si>
    <t>PRISCILA FARIAS DOS REIS ALENCAR</t>
  </si>
  <si>
    <t>RAFAEL DA SILVA MENEZES</t>
  </si>
  <si>
    <t>RAFAEL JONES DE LIMA DA SILVA</t>
  </si>
  <si>
    <t>RAFAELA MASCARENHAS COELHO</t>
  </si>
  <si>
    <t>RAIANA CUNHA OLIVEIRA</t>
  </si>
  <si>
    <t>Comarca de Maués</t>
  </si>
  <si>
    <t>RAIMUNDO NONATO DOS REIS MARTINS</t>
  </si>
  <si>
    <t>RAINER IZUMY GANDRA MAKIMOTO</t>
  </si>
  <si>
    <t>RAINEYRE MONTEIRO ROCHA</t>
  </si>
  <si>
    <t>38.ª PJ – 8.ª Vara de Família</t>
  </si>
  <si>
    <t>RALFFE KOKAY BARRONCAS</t>
  </si>
  <si>
    <t>RAPHAEL VITORIANO BASTOS</t>
  </si>
  <si>
    <t>RAQUEL DE SALES LIMA</t>
  </si>
  <si>
    <t>71.ª PJ – 2.ª VFP Municipal</t>
  </si>
  <si>
    <t>RAQUEL FARAH DA CRUZ</t>
  </si>
  <si>
    <t>15.ª PJ  - 1.º Tribunal do Júri</t>
  </si>
  <si>
    <t>RAQUEL FRANCA RIBEIRO</t>
  </si>
  <si>
    <t>REBECCA AILEN NOGUEIRA VIEIRA</t>
  </si>
  <si>
    <t>REINALDO AMON CAVALCANTI GOMES</t>
  </si>
  <si>
    <t>REINALDO SANTOS DE SOUZA</t>
  </si>
  <si>
    <t>RENATO PAZ ALVES</t>
  </si>
  <si>
    <t>45.ª PJ e 83.ª PJ – Violência Doméstica e Familiar (Fórum Azarias de  Vasconcelos)</t>
  </si>
  <si>
    <t>RICARDO AQUINO VENTURA</t>
  </si>
  <si>
    <t>92.ª PJ – 7.ª Vara Criminal</t>
  </si>
  <si>
    <t>ROBERTA BRAGA DE ALENCAR</t>
  </si>
  <si>
    <t>ROBERTA GRACA SALDANHA</t>
  </si>
  <si>
    <t>ROBSON LUIZ DE ALMEIDA</t>
  </si>
  <si>
    <t>1.ª PJ - 1.ª Vara Criminal</t>
  </si>
  <si>
    <t>RODOLFO ALTINO CORREA DA SILVA</t>
  </si>
  <si>
    <t>RODRIGO ARAUJO ANDES</t>
  </si>
  <si>
    <t>RODRIGO AUGUSTO MELO DE CARVALHO</t>
  </si>
  <si>
    <t>RODRIGO TUPINAMBA DO VALLE</t>
  </si>
  <si>
    <t>Gabinete do PGJ</t>
  </si>
  <si>
    <t>ROGERIO DE OLIVEIRA TETENGE</t>
  </si>
  <si>
    <t>ROMMEL MONTEIRO WAUGHAN GOUVEA</t>
  </si>
  <si>
    <r>
      <rPr>
        <sz val="12"/>
        <rFont val="Arial"/>
        <family val="2"/>
      </rPr>
      <t xml:space="preserve">95.ª PJ – </t>
    </r>
    <r>
      <rPr>
        <sz val="12"/>
        <color indexed="8"/>
        <rFont val="Arial"/>
        <family val="2"/>
      </rPr>
      <t>10.ª Vara Criminal</t>
    </r>
  </si>
  <si>
    <t>ROMMEL ROOSEVELT DE LIMA SOUSA</t>
  </si>
  <si>
    <t>ROMULO DEVEZAS FREITAS</t>
  </si>
  <si>
    <t>RONALDO SAMPAIO MELLO</t>
  </si>
  <si>
    <t>47.ª PJ – Fundações e Massas Falidas</t>
  </si>
  <si>
    <t>RONY CAVALCANTE RONDON</t>
  </si>
  <si>
    <t>ROZANA DA SILVA PARENTE</t>
  </si>
  <si>
    <t>RUAN DO VAL BARROS</t>
  </si>
  <si>
    <t>21.ª PJ - 1.ª VECUTE</t>
  </si>
  <si>
    <t>SAMUEL DE SOUZA LIMA</t>
  </si>
  <si>
    <t>SARAH MADALENA BARBOSA S CORTES</t>
  </si>
  <si>
    <t>SAULO DIEGO SOARES GOMES</t>
  </si>
  <si>
    <t>84.ª PJ – 4.ª VECUTE</t>
  </si>
  <si>
    <t>SAULO MARTINS FEITOZA</t>
  </si>
  <si>
    <t>SERGIO FREITAS DE MORAES</t>
  </si>
  <si>
    <t>SHIRLEY LIMA DA SILVA</t>
  </si>
  <si>
    <t>SILVANA DE SOUZA FRANCO</t>
  </si>
  <si>
    <t>19.ª PJ - 2.ª Câmara Criminal</t>
  </si>
  <si>
    <t>SILVANA GRACE DE CASTRO LEAL</t>
  </si>
  <si>
    <t>85.ª PJ – 1.ª VECUTE</t>
  </si>
  <si>
    <t>SILVANIA DA SILVA REIS</t>
  </si>
  <si>
    <t>SILVANIA DE ARAUJO PEREIRA RIBEIRO</t>
  </si>
  <si>
    <t>Comarca de Guajará</t>
  </si>
  <si>
    <t>SILVIA MARA MAKAREM SANTOS</t>
  </si>
  <si>
    <t>27.ª PJ - Inf. e Juventude (Cível)</t>
  </si>
  <si>
    <t>SILVIA VASCONCELOS DOS S ALVARENGA</t>
  </si>
  <si>
    <t>SONIA MARIA TEIXEIRA FERREIRA</t>
  </si>
  <si>
    <t>STEVEN CASTRO CONTE</t>
  </si>
  <si>
    <t>SUANMA UCHOA DE ARAUJO</t>
  </si>
  <si>
    <t>SUELEN SOUSA DIAS</t>
  </si>
  <si>
    <t>39.ªPJ - 3.ª Vara de Família</t>
  </si>
  <si>
    <t>SUSANA PAULA OLIVEIRA BRANDAO</t>
  </si>
  <si>
    <t>74.ª PJ - 18.º JECRIM (Nilton Lins)</t>
  </si>
  <si>
    <t>SUZANA SORIA NEGREIROS</t>
  </si>
  <si>
    <t>TADEU AZEVEDO DE MEDEIROS</t>
  </si>
  <si>
    <t>TALITA LIMA LEITE</t>
  </si>
  <si>
    <t>TALITHA NOGUEIRA BRAGA ANDES</t>
  </si>
  <si>
    <t>Recepção – Belo Horizonte</t>
  </si>
  <si>
    <t>TAMAR MAIA DE SOUZA</t>
  </si>
  <si>
    <t>15.ª PJ – 2.ª Câmara Cível</t>
  </si>
  <si>
    <t>TATIANA ALMEIDA FREIRE DE SOUZA</t>
  </si>
  <si>
    <t>Projeto recomeçar</t>
  </si>
  <si>
    <t>TATIANA DOMINIAK SOARES</t>
  </si>
  <si>
    <t>TATIANE GUEDES PIRES</t>
  </si>
  <si>
    <t>40.ªPJ - 1.ª VFP Estadual</t>
  </si>
  <si>
    <t>THAINA SESTERHENN CHAVES</t>
  </si>
  <si>
    <t>Assessoria de Cerimonial</t>
  </si>
  <si>
    <t>THAISA RODRIGUES LUSTOSA DE CAMARGO</t>
  </si>
  <si>
    <t>THEO FERREIRA PARA</t>
  </si>
  <si>
    <t>THIAGO BRAGA DANTAS</t>
  </si>
  <si>
    <t>THIAGO FONSECA FRANCA DA COSTA</t>
  </si>
  <si>
    <t>Arquivo</t>
  </si>
  <si>
    <t>THIAGO HENRIQUE NEVES VIANA BRAVO</t>
  </si>
  <si>
    <t>THIAGO NORONHA DAMASCENO OLIVEIRA</t>
  </si>
  <si>
    <t>THIAGO RABELO MAIA</t>
  </si>
  <si>
    <t>TIAGO PINHO CARDOSO DA SILVA</t>
  </si>
  <si>
    <t>Mandato Sindical</t>
  </si>
  <si>
    <t>TRICIA PEREIRA DE MELO</t>
  </si>
  <si>
    <t>UBIRAJARA MOREIRA GUIMARAES</t>
  </si>
  <si>
    <t>VALMIR MARQUES MEDEIROS</t>
  </si>
  <si>
    <t>VANESSA DA COSTA GONDIM LEAO</t>
  </si>
  <si>
    <t>VANIA LUCIA HOUNSELL DE BARROS</t>
  </si>
  <si>
    <t>VENILTON RODRIGUES DE MELO</t>
  </si>
  <si>
    <t>VICENTE JOSE DA SILVA</t>
  </si>
  <si>
    <t>VIVIAN DA SILVA DONATO L MARTINS</t>
  </si>
  <si>
    <r>
      <rPr>
        <sz val="12"/>
        <rFont val="Arial"/>
        <family val="2"/>
      </rPr>
      <t>20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 xml:space="preserve"> Procuradoria de Justiça</t>
    </r>
  </si>
  <si>
    <t>VIVIANE MARTINS AMORIM DE FREITAS</t>
  </si>
  <si>
    <t>14.ª PJ – 1.º Tribunal do Júri (Fórum Henoch Reis)</t>
  </si>
  <si>
    <t>WALDEMAR PEREIRA NETO</t>
  </si>
  <si>
    <t>WALDERLEY CHAVES FARIAS</t>
  </si>
  <si>
    <t>WALDIR ORIENTE DE LIMA</t>
  </si>
  <si>
    <t>WALESKA GRACIEME ANDRADE M OLIVEIRA</t>
  </si>
  <si>
    <t>Diretoria de Tecnologia da Informação e Comunicação</t>
  </si>
  <si>
    <t>WANDERLEIA LIMA DA SILVA</t>
  </si>
  <si>
    <t>WANDERLEY DA SILVA BRASIL</t>
  </si>
  <si>
    <t>WANESSA SILVA NOBRE</t>
  </si>
  <si>
    <t>Servidora cedida TRF-1ª Região</t>
  </si>
  <si>
    <t>WANESSA SIMOES PACHECO</t>
  </si>
  <si>
    <t>88.ª PJ – 4.ª VECUTE</t>
  </si>
  <si>
    <t>WEIMAR DAS NEVES AMORIM</t>
  </si>
  <si>
    <t>WILSON DACIO VENTILARI SIMOES</t>
  </si>
  <si>
    <t>68.ª PJ – 17.º JECRIM</t>
  </si>
  <si>
    <t>WILSON RIBEIRO JUNIOR</t>
  </si>
  <si>
    <t>WLADIA RACHEL MAIA DA SILVA</t>
  </si>
  <si>
    <t>WULISSIS BESSA BARBOSA</t>
  </si>
  <si>
    <t>YANNA SOUZA BOTELHO</t>
  </si>
  <si>
    <t>20.ª PJ – 3.º Tribunal do Júri</t>
  </si>
  <si>
    <t>YANO COSTA RIBEIRO</t>
  </si>
  <si>
    <t>76.ª PJ – 3.ª VECUTE</t>
  </si>
  <si>
    <t>YONARA FONSECA HAMADA TAKANO</t>
  </si>
  <si>
    <t>12ª Procuradoria de Justiça</t>
  </si>
  <si>
    <t>YOSHIO FONSECA HAMADA</t>
  </si>
  <si>
    <t>YURI DE BARROS LOURENCO</t>
  </si>
  <si>
    <t>YURY DUTRA DA SILVA</t>
  </si>
  <si>
    <t>SERVIDORES ADMINISTRATIVOS NÃO EFETIVOS</t>
  </si>
  <si>
    <t>Subsídio/ Vencimento</t>
  </si>
  <si>
    <t>ALGENOR MARIA DA COSTA T FILHO</t>
  </si>
  <si>
    <t>ASSINST</t>
  </si>
  <si>
    <t>Assessor ASSINST</t>
  </si>
  <si>
    <t>ANA HELENA BRASIL H NASCIMENTO</t>
  </si>
  <si>
    <t>3.ª PJ - Câmaras Reunidas</t>
  </si>
  <si>
    <t>ANA PAULA DA SILVA RAMALHO</t>
  </si>
  <si>
    <t>BRUNA CARLA COSTA FIALHO GANDARA</t>
  </si>
  <si>
    <t>BRUNA MARA BESSA LIMA</t>
  </si>
  <si>
    <t>CARLOS ALFREDO MOTA DOS SANTOS</t>
  </si>
  <si>
    <t>Servidor Militar</t>
  </si>
  <si>
    <t>CLELIO DA SILVA MOURA</t>
  </si>
  <si>
    <t>DANIEL CARDOSO GERHARD</t>
  </si>
  <si>
    <t>DANIELLE LORENA DE SANT ANNA COSTA</t>
  </si>
  <si>
    <t>11.ª PJ - 2.ª Câmara Criminal</t>
  </si>
  <si>
    <t>DAVID MOURAO CORREA</t>
  </si>
  <si>
    <t>Gabinete Médico</t>
  </si>
  <si>
    <t>Servidor cedido</t>
  </si>
  <si>
    <t>DEBORAH GHISLANE GAMA MACIEL SOUZA</t>
  </si>
  <si>
    <t>DENNIS ALBUQUERQUE LOBO</t>
  </si>
  <si>
    <t>EDGAR FELIPE COELHO COSTA</t>
  </si>
  <si>
    <t>Assessor Adj. ASSINST</t>
  </si>
  <si>
    <t>ERALDO RUFINO PAULINO</t>
  </si>
  <si>
    <t>EURICO JOSE SANTORO FRANCO AZEVEDO</t>
  </si>
  <si>
    <t>15.ª PJ - 2.ª Câmara Cível</t>
  </si>
  <si>
    <t>FABIO JOSE DOS SANTOS LIMA</t>
  </si>
  <si>
    <t>FELIPE SANTANA BRAGA</t>
  </si>
  <si>
    <t>FRANCISCO SEBASTIAO DE SOUZA ARAUJO</t>
  </si>
  <si>
    <t>GREYCE SPULDARO XAVIER</t>
  </si>
  <si>
    <t>HARLEY MATOS CANDIDO</t>
  </si>
  <si>
    <t>JACK JOFSOM BRAGA DE CASTRO</t>
  </si>
  <si>
    <t>JOSE ALBERTO DA COSTA MACHADO</t>
  </si>
  <si>
    <t>DPLAN</t>
  </si>
  <si>
    <t>Diretor de Planejamento</t>
  </si>
  <si>
    <t>KARINE BOCHI QUINTAS FERNANDES</t>
  </si>
  <si>
    <t>9.ª PJ - 1.ª Câmara Criminal</t>
  </si>
  <si>
    <t>KLEBSON BRAGADO SANTIAGO</t>
  </si>
  <si>
    <t>MARCIA FERNANDES RODRIGUES DA SILVA</t>
  </si>
  <si>
    <t>SUBJUR</t>
  </si>
  <si>
    <t>MARCIO SANTOS DA SILVA</t>
  </si>
  <si>
    <t>MARCO ANTONIO VIEIRA DA SILVA</t>
  </si>
  <si>
    <t>MARCOS ANTONIO FERREIRA DA SILVA</t>
  </si>
  <si>
    <t>MIGUEL ANGELO MAR DA COSTA</t>
  </si>
  <si>
    <t>CAO-CRIMO</t>
  </si>
  <si>
    <t>MILTON SPOSITO NETO</t>
  </si>
  <si>
    <t>MISCILANE DE MARIA PIMENTEL GOMES</t>
  </si>
  <si>
    <t>2.ª PJ - Câmaras Reunidas</t>
  </si>
  <si>
    <t>NAIARA BENCHAYA MARINHO</t>
  </si>
  <si>
    <t>NELSON LOBO DE ALMEIDA</t>
  </si>
  <si>
    <t>OMAR BARAKAT</t>
  </si>
  <si>
    <t>10.ª PJ - 1.ª Câmara Criminal</t>
  </si>
  <si>
    <t>PATRICIA FARIAS DOS SANTOS LINHARES</t>
  </si>
  <si>
    <t>6.ª PJ - 1.ª Câmara Cível</t>
  </si>
  <si>
    <t>RAMIRO FERNANDES NETO</t>
  </si>
  <si>
    <t>Ass. Cerimonial</t>
  </si>
  <si>
    <t>Assessor de cerimonial</t>
  </si>
  <si>
    <t>RENATA ALBUQUERQUE GOMES DE O TUMA</t>
  </si>
  <si>
    <t>ROBSON LUIZ DAMASCENO DE ASSIS</t>
  </si>
  <si>
    <t>ROSENALDO BEZERRA DE BARROS JUNIOR</t>
  </si>
  <si>
    <t>SAMARA ABDEL AZIZ</t>
  </si>
  <si>
    <t>YANO SERGIO DELGADO GOMES</t>
  </si>
  <si>
    <t>Ass. Comunicação</t>
  </si>
  <si>
    <t>Assessor de Comunicação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</si>
</sst>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10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  <font>
      <sz val="12"/>
      <name val="Arial"/>
      <family val="2"/>
    </font>
    <font>
      <sz val="12"/>
      <color indexed="8"/>
      <name val="Arial"/>
      <family val="2"/>
    </font>
    <font>
      <vertAlign val="superscript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4" fontId="7" fillId="5" borderId="9" xfId="0" applyNumberFormat="1" applyFont="1" applyFill="1" applyBorder="1" applyAlignment="1">
      <alignment horizontal="center" vertical="center" wrapText="1"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  <xf numFmtId="164" fontId="7" fillId="0" borderId="9" xfId="0" applyNumberFormat="1" applyFont="1" applyFill="1" applyBorder="1" applyAlignment="1">
      <alignment horizontal="center" vertical="center" wrapText="1"/>
    </xf>
    <xf numFmtId="164" fontId="8" fillId="0" borderId="9" xfId="0" applyFont="1" applyFill="1" applyBorder="1" applyAlignment="1">
      <alignment horizontal="center" vertical="center" wrapText="1"/>
    </xf>
    <xf numFmtId="166" fontId="0" fillId="5" borderId="4" xfId="0" applyNumberFormat="1" applyFont="1" applyFill="1" applyBorder="1" applyAlignment="1">
      <alignment wrapText="1"/>
    </xf>
    <xf numFmtId="164" fontId="7" fillId="0" borderId="4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9" xfId="0" applyFont="1" applyFill="1" applyBorder="1" applyAlignment="1">
      <alignment vertical="top" wrapText="1"/>
    </xf>
    <xf numFmtId="164" fontId="0" fillId="0" borderId="9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190500</xdr:rowOff>
    </xdr:from>
    <xdr:to>
      <xdr:col>11</xdr:col>
      <xdr:colOff>333375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190500"/>
          <a:ext cx="4895850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0</xdr:row>
      <xdr:rowOff>190500</xdr:rowOff>
    </xdr:from>
    <xdr:to>
      <xdr:col>10</xdr:col>
      <xdr:colOff>895350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190500"/>
          <a:ext cx="500062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6"/>
  <sheetViews>
    <sheetView showZeros="0" tabSelected="1" zoomScale="90" zoomScaleNormal="90" workbookViewId="0" topLeftCell="A1">
      <selection activeCell="D438" sqref="D438"/>
    </sheetView>
  </sheetViews>
  <sheetFormatPr defaultColWidth="9.140625" defaultRowHeight="17.25" customHeight="1"/>
  <cols>
    <col min="1" max="1" width="40.8515625" style="0" customWidth="1"/>
    <col min="2" max="2" width="20.421875" style="0" customWidth="1"/>
    <col min="3" max="3" width="13.57421875" style="0" customWidth="1"/>
    <col min="4" max="4" width="23.00390625" style="0" customWidth="1"/>
    <col min="5" max="9" width="13.57421875" style="0" customWidth="1"/>
    <col min="10" max="10" width="16.00390625" style="0" customWidth="1"/>
    <col min="11" max="11" width="13.57421875" style="0" customWidth="1"/>
    <col min="12" max="12" width="13.140625" style="0" customWidth="1"/>
    <col min="13" max="13" width="13.57421875" style="0" customWidth="1"/>
    <col min="14" max="14" width="15.2812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" customHeight="1">
      <c r="A15" s="5"/>
      <c r="B15" s="5"/>
      <c r="C15" s="6"/>
      <c r="D15" s="7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8" t="s">
        <v>2</v>
      </c>
    </row>
    <row r="16" spans="1:20" ht="18.75" customHeight="1">
      <c r="A16" s="9" t="s">
        <v>3</v>
      </c>
      <c r="B16" s="9" t="s">
        <v>4</v>
      </c>
      <c r="C16" s="10"/>
      <c r="D16" s="10"/>
      <c r="E16" s="10"/>
      <c r="F16" s="10"/>
      <c r="G16" s="10"/>
      <c r="H16" s="10"/>
      <c r="I16" s="11" t="s">
        <v>5</v>
      </c>
      <c r="J16" s="11" t="s">
        <v>6</v>
      </c>
      <c r="K16" s="11"/>
      <c r="L16" s="11"/>
      <c r="M16" s="11"/>
      <c r="N16" s="11"/>
      <c r="O16" s="12" t="s">
        <v>7</v>
      </c>
      <c r="P16" s="13" t="s">
        <v>8</v>
      </c>
      <c r="Q16" s="13"/>
      <c r="R16" s="14" t="s">
        <v>9</v>
      </c>
      <c r="S16" s="14" t="s">
        <v>10</v>
      </c>
      <c r="T16" s="15" t="s">
        <v>11</v>
      </c>
    </row>
    <row r="17" spans="1:20" ht="18.75" customHeight="1">
      <c r="A17" s="9"/>
      <c r="B17" s="9"/>
      <c r="C17" s="16" t="s">
        <v>12</v>
      </c>
      <c r="D17" s="16"/>
      <c r="E17" s="16"/>
      <c r="F17" s="16"/>
      <c r="G17" s="16"/>
      <c r="H17" s="16"/>
      <c r="I17" s="11"/>
      <c r="J17" s="11"/>
      <c r="K17" s="11"/>
      <c r="L17" s="11"/>
      <c r="M17" s="11"/>
      <c r="N17" s="11"/>
      <c r="O17" s="12"/>
      <c r="P17" s="13"/>
      <c r="Q17" s="13"/>
      <c r="R17" s="14"/>
      <c r="S17" s="14"/>
      <c r="T17" s="15"/>
    </row>
    <row r="18" spans="1:20" ht="18.75" customHeight="1">
      <c r="A18" s="9"/>
      <c r="B18" s="9"/>
      <c r="C18" s="16" t="s">
        <v>13</v>
      </c>
      <c r="D18" s="16"/>
      <c r="E18" s="16"/>
      <c r="F18" s="16"/>
      <c r="G18" s="16"/>
      <c r="H18" s="16"/>
      <c r="I18" s="11"/>
      <c r="J18" s="11"/>
      <c r="K18" s="11"/>
      <c r="L18" s="11"/>
      <c r="M18" s="11"/>
      <c r="N18" s="11"/>
      <c r="O18" s="12"/>
      <c r="P18" s="13"/>
      <c r="Q18" s="13"/>
      <c r="R18" s="14"/>
      <c r="S18" s="14"/>
      <c r="T18" s="15"/>
    </row>
    <row r="19" spans="1:20" ht="18" customHeight="1">
      <c r="A19" s="9"/>
      <c r="B19" s="9"/>
      <c r="C19" s="17"/>
      <c r="D19" s="18"/>
      <c r="E19" s="18"/>
      <c r="F19" s="18"/>
      <c r="G19" s="18"/>
      <c r="H19" s="19"/>
      <c r="I19" s="11"/>
      <c r="J19" s="11"/>
      <c r="K19" s="11"/>
      <c r="L19" s="11"/>
      <c r="M19" s="11"/>
      <c r="N19" s="11"/>
      <c r="O19" s="12"/>
      <c r="P19" s="13"/>
      <c r="Q19" s="13"/>
      <c r="R19" s="14"/>
      <c r="S19" s="14"/>
      <c r="T19" s="15"/>
    </row>
    <row r="20" spans="1:20" ht="18" customHeight="1">
      <c r="A20" s="9"/>
      <c r="B20" s="9"/>
      <c r="C20" s="20"/>
      <c r="D20" s="21"/>
      <c r="E20" s="21"/>
      <c r="F20" s="21"/>
      <c r="G20" s="21"/>
      <c r="H20" s="22"/>
      <c r="I20" s="11"/>
      <c r="J20" s="11"/>
      <c r="K20" s="11"/>
      <c r="L20" s="11"/>
      <c r="M20" s="11"/>
      <c r="N20" s="11"/>
      <c r="O20" s="12"/>
      <c r="P20" s="23"/>
      <c r="Q20" s="24"/>
      <c r="R20" s="14"/>
      <c r="S20" s="14"/>
      <c r="T20" s="15"/>
    </row>
    <row r="21" spans="1:20" ht="18.75" customHeight="1">
      <c r="A21" s="9"/>
      <c r="B21" s="9"/>
      <c r="C21" s="25" t="s">
        <v>14</v>
      </c>
      <c r="D21" s="26" t="s">
        <v>15</v>
      </c>
      <c r="E21" s="26"/>
      <c r="F21" s="25" t="s">
        <v>16</v>
      </c>
      <c r="G21" s="27" t="s">
        <v>17</v>
      </c>
      <c r="H21" s="27" t="s">
        <v>18</v>
      </c>
      <c r="I21" s="11"/>
      <c r="J21" s="28" t="s">
        <v>19</v>
      </c>
      <c r="K21" s="28" t="s">
        <v>20</v>
      </c>
      <c r="L21" s="25" t="s">
        <v>21</v>
      </c>
      <c r="M21" s="25" t="s">
        <v>17</v>
      </c>
      <c r="N21" s="25" t="s">
        <v>22</v>
      </c>
      <c r="O21" s="12"/>
      <c r="P21" s="25" t="s">
        <v>23</v>
      </c>
      <c r="Q21" s="25" t="s">
        <v>24</v>
      </c>
      <c r="R21" s="14"/>
      <c r="S21" s="14"/>
      <c r="T21" s="15"/>
    </row>
    <row r="22" spans="1:20" ht="18.75" customHeight="1">
      <c r="A22" s="9"/>
      <c r="B22" s="9"/>
      <c r="C22" s="25"/>
      <c r="D22" s="29" t="s">
        <v>25</v>
      </c>
      <c r="E22" s="29" t="s">
        <v>26</v>
      </c>
      <c r="F22" s="25"/>
      <c r="G22" s="27"/>
      <c r="H22" s="27"/>
      <c r="I22" s="11"/>
      <c r="J22" s="28"/>
      <c r="K22" s="28"/>
      <c r="L22" s="25"/>
      <c r="M22" s="25"/>
      <c r="N22" s="25"/>
      <c r="O22" s="12"/>
      <c r="P22" s="25"/>
      <c r="Q22" s="25"/>
      <c r="R22" s="14"/>
      <c r="S22" s="14"/>
      <c r="T22" s="15"/>
    </row>
    <row r="23" spans="1:20" ht="18" customHeight="1">
      <c r="A23" s="9"/>
      <c r="B23" s="9"/>
      <c r="C23" s="25"/>
      <c r="D23" s="29"/>
      <c r="E23" s="29"/>
      <c r="F23" s="25"/>
      <c r="G23" s="27"/>
      <c r="H23" s="27"/>
      <c r="I23" s="11"/>
      <c r="J23" s="28"/>
      <c r="K23" s="28"/>
      <c r="L23" s="25"/>
      <c r="M23" s="25"/>
      <c r="N23" s="25"/>
      <c r="O23" s="12"/>
      <c r="P23" s="25"/>
      <c r="Q23" s="25"/>
      <c r="R23" s="14"/>
      <c r="S23" s="14"/>
      <c r="T23" s="15"/>
    </row>
    <row r="24" spans="1:20" ht="18" customHeight="1">
      <c r="A24" s="30" t="s">
        <v>27</v>
      </c>
      <c r="B24" s="31" t="s">
        <v>28</v>
      </c>
      <c r="C24" s="32">
        <v>12156.76</v>
      </c>
      <c r="D24" s="30"/>
      <c r="E24" s="32">
        <v>0</v>
      </c>
      <c r="F24" s="32">
        <v>607.84</v>
      </c>
      <c r="G24" s="32">
        <v>0</v>
      </c>
      <c r="H24" s="32">
        <v>0</v>
      </c>
      <c r="I24" s="33">
        <v>12764.6</v>
      </c>
      <c r="J24" s="32">
        <v>0</v>
      </c>
      <c r="K24" s="32">
        <v>0</v>
      </c>
      <c r="L24" s="32">
        <v>2351.61</v>
      </c>
      <c r="M24" s="32">
        <v>0</v>
      </c>
      <c r="N24" s="32">
        <v>0</v>
      </c>
      <c r="O24" s="33">
        <v>15116.21</v>
      </c>
      <c r="P24" s="32">
        <v>1404.11</v>
      </c>
      <c r="Q24" s="32">
        <v>2215.77</v>
      </c>
      <c r="R24" s="34">
        <v>1982.5000000000002</v>
      </c>
      <c r="S24" s="34">
        <v>5602.38</v>
      </c>
      <c r="T24" s="35">
        <v>9513.830000000002</v>
      </c>
    </row>
    <row r="25" spans="1:20" ht="18" customHeight="1">
      <c r="A25" s="30" t="s">
        <v>29</v>
      </c>
      <c r="B25" s="36" t="s">
        <v>30</v>
      </c>
      <c r="C25" s="32">
        <v>4468.04</v>
      </c>
      <c r="D25" s="30"/>
      <c r="E25" s="32">
        <v>0</v>
      </c>
      <c r="F25" s="32">
        <v>0</v>
      </c>
      <c r="G25" s="32">
        <v>0</v>
      </c>
      <c r="H25" s="32">
        <v>0</v>
      </c>
      <c r="I25" s="33">
        <v>4468.04</v>
      </c>
      <c r="J25" s="32">
        <v>0</v>
      </c>
      <c r="K25" s="32">
        <v>0</v>
      </c>
      <c r="L25" s="32">
        <v>2375.75</v>
      </c>
      <c r="M25" s="32">
        <v>939.75</v>
      </c>
      <c r="N25" s="32">
        <v>0</v>
      </c>
      <c r="O25" s="33">
        <v>7783.54</v>
      </c>
      <c r="P25" s="32">
        <v>594.86</v>
      </c>
      <c r="Q25" s="32">
        <v>361.46</v>
      </c>
      <c r="R25" s="34">
        <v>2531.43</v>
      </c>
      <c r="S25" s="34">
        <v>3487.75</v>
      </c>
      <c r="T25" s="35">
        <v>4295.79</v>
      </c>
    </row>
    <row r="26" spans="1:20" ht="18" customHeight="1">
      <c r="A26" s="30" t="s">
        <v>31</v>
      </c>
      <c r="B26" s="36" t="s">
        <v>32</v>
      </c>
      <c r="C26" s="32">
        <v>6240.78</v>
      </c>
      <c r="D26" s="30"/>
      <c r="E26" s="32">
        <v>0</v>
      </c>
      <c r="F26" s="32">
        <v>0</v>
      </c>
      <c r="G26" s="32">
        <v>0</v>
      </c>
      <c r="H26" s="32">
        <v>0</v>
      </c>
      <c r="I26" s="33">
        <v>6240.78</v>
      </c>
      <c r="J26" s="32">
        <v>0</v>
      </c>
      <c r="K26" s="32">
        <v>0</v>
      </c>
      <c r="L26" s="32">
        <v>2617.08</v>
      </c>
      <c r="M26" s="32">
        <v>0</v>
      </c>
      <c r="N26" s="32">
        <v>0</v>
      </c>
      <c r="O26" s="33">
        <v>8857.86</v>
      </c>
      <c r="P26" s="32">
        <v>686.49</v>
      </c>
      <c r="Q26" s="32">
        <v>658.07</v>
      </c>
      <c r="R26" s="34">
        <v>2034.5199999999998</v>
      </c>
      <c r="S26" s="34">
        <v>3379.08</v>
      </c>
      <c r="T26" s="35">
        <v>5478.780000000001</v>
      </c>
    </row>
    <row r="27" spans="1:20" ht="18" customHeight="1">
      <c r="A27" s="30" t="s">
        <v>33</v>
      </c>
      <c r="B27" s="36" t="s">
        <v>0</v>
      </c>
      <c r="C27" s="32">
        <v>0</v>
      </c>
      <c r="D27" s="30" t="s">
        <v>34</v>
      </c>
      <c r="E27" s="32">
        <v>17463.6</v>
      </c>
      <c r="F27" s="32">
        <v>3361.51</v>
      </c>
      <c r="G27" s="32">
        <v>0</v>
      </c>
      <c r="H27" s="32">
        <v>0</v>
      </c>
      <c r="I27" s="33">
        <v>20825.11</v>
      </c>
      <c r="J27" s="32">
        <v>0</v>
      </c>
      <c r="K27" s="32">
        <v>0</v>
      </c>
      <c r="L27" s="32">
        <v>12490.57</v>
      </c>
      <c r="M27" s="32">
        <v>3841.99</v>
      </c>
      <c r="N27" s="32">
        <v>1390.26</v>
      </c>
      <c r="O27" s="33">
        <v>38547.93</v>
      </c>
      <c r="P27" s="32">
        <v>1390.26</v>
      </c>
      <c r="Q27" s="32">
        <v>5861.96</v>
      </c>
      <c r="R27" s="34">
        <v>3267.5600000000004</v>
      </c>
      <c r="S27" s="34">
        <v>10519.78</v>
      </c>
      <c r="T27" s="35">
        <v>28028.15</v>
      </c>
    </row>
    <row r="28" spans="1:20" ht="18" customHeight="1">
      <c r="A28" s="30" t="s">
        <v>35</v>
      </c>
      <c r="B28" s="36" t="s">
        <v>36</v>
      </c>
      <c r="C28" s="32">
        <v>5695.18</v>
      </c>
      <c r="D28" s="30"/>
      <c r="E28" s="32">
        <v>0</v>
      </c>
      <c r="F28" s="32">
        <v>0</v>
      </c>
      <c r="G28" s="32">
        <v>0</v>
      </c>
      <c r="H28" s="32">
        <v>0</v>
      </c>
      <c r="I28" s="33">
        <v>5695.18</v>
      </c>
      <c r="J28" s="32">
        <v>0</v>
      </c>
      <c r="K28" s="32">
        <v>0</v>
      </c>
      <c r="L28" s="32">
        <v>2320.23</v>
      </c>
      <c r="M28" s="32">
        <v>0</v>
      </c>
      <c r="N28" s="32">
        <v>0</v>
      </c>
      <c r="O28" s="33">
        <v>8015.41</v>
      </c>
      <c r="P28" s="32">
        <v>626.47</v>
      </c>
      <c r="Q28" s="32">
        <v>524.54</v>
      </c>
      <c r="R28" s="34">
        <v>1234.3799999999999</v>
      </c>
      <c r="S28" s="34">
        <v>2385.39</v>
      </c>
      <c r="T28" s="35">
        <v>5630.02</v>
      </c>
    </row>
    <row r="29" spans="1:20" ht="18" customHeight="1">
      <c r="A29" s="30" t="s">
        <v>37</v>
      </c>
      <c r="B29" s="36" t="s">
        <v>38</v>
      </c>
      <c r="C29" s="32">
        <v>6434.06</v>
      </c>
      <c r="D29" s="30"/>
      <c r="E29" s="32">
        <v>0</v>
      </c>
      <c r="F29" s="32">
        <v>0</v>
      </c>
      <c r="G29" s="32">
        <v>0</v>
      </c>
      <c r="H29" s="32">
        <v>0</v>
      </c>
      <c r="I29" s="33">
        <v>6434.06</v>
      </c>
      <c r="J29" s="32">
        <v>0</v>
      </c>
      <c r="K29" s="32">
        <v>0</v>
      </c>
      <c r="L29" s="32">
        <v>2544.69</v>
      </c>
      <c r="M29" s="32">
        <v>6434.06</v>
      </c>
      <c r="N29" s="32">
        <v>0</v>
      </c>
      <c r="O29" s="33">
        <v>15412.810000000001</v>
      </c>
      <c r="P29" s="32">
        <v>707.75</v>
      </c>
      <c r="Q29" s="32">
        <v>2370.47</v>
      </c>
      <c r="R29" s="34">
        <v>1440.0000000000005</v>
      </c>
      <c r="S29" s="34">
        <v>4518.22</v>
      </c>
      <c r="T29" s="35">
        <v>10894.59</v>
      </c>
    </row>
    <row r="30" spans="1:20" ht="18" customHeight="1">
      <c r="A30" s="30" t="s">
        <v>39</v>
      </c>
      <c r="B30" s="36" t="s">
        <v>40</v>
      </c>
      <c r="C30" s="32">
        <v>12156.76</v>
      </c>
      <c r="D30" s="30"/>
      <c r="E30" s="32">
        <v>0</v>
      </c>
      <c r="F30" s="32">
        <v>607.84</v>
      </c>
      <c r="G30" s="32">
        <v>0</v>
      </c>
      <c r="H30" s="32">
        <v>0</v>
      </c>
      <c r="I30" s="33">
        <v>12764.6</v>
      </c>
      <c r="J30" s="32">
        <v>0</v>
      </c>
      <c r="K30" s="32">
        <v>0</v>
      </c>
      <c r="L30" s="32">
        <v>2351.61</v>
      </c>
      <c r="M30" s="32">
        <v>0</v>
      </c>
      <c r="N30" s="32">
        <v>0</v>
      </c>
      <c r="O30" s="33">
        <v>15116.21</v>
      </c>
      <c r="P30" s="32">
        <v>1404.11</v>
      </c>
      <c r="Q30" s="32">
        <v>2137.77</v>
      </c>
      <c r="R30" s="34">
        <v>2949.3200000000006</v>
      </c>
      <c r="S30" s="34">
        <v>6491.2</v>
      </c>
      <c r="T30" s="35">
        <v>8625.010000000002</v>
      </c>
    </row>
    <row r="31" spans="1:20" ht="18" customHeight="1">
      <c r="A31" s="30" t="s">
        <v>41</v>
      </c>
      <c r="B31" s="37" t="s">
        <v>42</v>
      </c>
      <c r="C31" s="32">
        <v>12156.76</v>
      </c>
      <c r="D31" s="30"/>
      <c r="E31" s="32">
        <v>0</v>
      </c>
      <c r="F31" s="32">
        <v>0</v>
      </c>
      <c r="G31" s="32">
        <v>0</v>
      </c>
      <c r="H31" s="32">
        <v>0</v>
      </c>
      <c r="I31" s="33">
        <v>12156.76</v>
      </c>
      <c r="J31" s="32">
        <v>0</v>
      </c>
      <c r="K31" s="32">
        <v>0</v>
      </c>
      <c r="L31" s="32">
        <v>2375.75</v>
      </c>
      <c r="M31" s="32">
        <v>3525.46</v>
      </c>
      <c r="N31" s="32">
        <v>0</v>
      </c>
      <c r="O31" s="33">
        <v>18057.97</v>
      </c>
      <c r="P31" s="32">
        <v>1337.24</v>
      </c>
      <c r="Q31" s="32">
        <v>2971.24</v>
      </c>
      <c r="R31" s="34">
        <v>2805.8500000000004</v>
      </c>
      <c r="S31" s="34">
        <v>7114.33</v>
      </c>
      <c r="T31" s="35">
        <v>10943.640000000001</v>
      </c>
    </row>
    <row r="32" spans="1:20" ht="18" customHeight="1">
      <c r="A32" s="30" t="s">
        <v>43</v>
      </c>
      <c r="B32" s="36" t="s">
        <v>44</v>
      </c>
      <c r="C32" s="32">
        <v>5524.11</v>
      </c>
      <c r="D32" s="30"/>
      <c r="E32" s="32">
        <v>0</v>
      </c>
      <c r="F32" s="32">
        <v>0</v>
      </c>
      <c r="G32" s="32">
        <v>0</v>
      </c>
      <c r="H32" s="32">
        <v>0</v>
      </c>
      <c r="I32" s="33">
        <v>5524.11</v>
      </c>
      <c r="J32" s="32">
        <v>0</v>
      </c>
      <c r="K32" s="32">
        <v>0</v>
      </c>
      <c r="L32" s="38">
        <f>2057.17+1700</f>
        <v>3757.17</v>
      </c>
      <c r="M32" s="32">
        <v>497.17</v>
      </c>
      <c r="N32" s="32">
        <v>0</v>
      </c>
      <c r="O32" s="33">
        <v>8078.45</v>
      </c>
      <c r="P32" s="32">
        <v>607.65</v>
      </c>
      <c r="Q32" s="32">
        <v>619.39</v>
      </c>
      <c r="R32" s="34">
        <v>0</v>
      </c>
      <c r="S32" s="34">
        <v>1227.04</v>
      </c>
      <c r="T32" s="35">
        <v>6851.41</v>
      </c>
    </row>
    <row r="33" spans="1:20" ht="18" customHeight="1">
      <c r="A33" s="30" t="s">
        <v>45</v>
      </c>
      <c r="B33" s="36" t="s">
        <v>46</v>
      </c>
      <c r="C33" s="32">
        <v>5871.55</v>
      </c>
      <c r="D33" s="30"/>
      <c r="E33" s="32">
        <v>0</v>
      </c>
      <c r="F33" s="32">
        <v>0</v>
      </c>
      <c r="G33" s="32">
        <v>0</v>
      </c>
      <c r="H33" s="32">
        <v>0</v>
      </c>
      <c r="I33" s="33">
        <v>5871.55</v>
      </c>
      <c r="J33" s="32">
        <v>0</v>
      </c>
      <c r="K33" s="32">
        <v>0</v>
      </c>
      <c r="L33" s="32">
        <v>2351.61</v>
      </c>
      <c r="M33" s="32">
        <v>1370.03</v>
      </c>
      <c r="N33" s="32">
        <v>0</v>
      </c>
      <c r="O33" s="33">
        <v>9593.19</v>
      </c>
      <c r="P33" s="32">
        <v>645.87</v>
      </c>
      <c r="Q33" s="32">
        <v>840.19</v>
      </c>
      <c r="R33" s="34">
        <v>1058.7200000000003</v>
      </c>
      <c r="S33" s="34">
        <v>2544.78</v>
      </c>
      <c r="T33" s="35">
        <v>7048.41</v>
      </c>
    </row>
    <row r="34" spans="1:20" ht="18" customHeight="1">
      <c r="A34" s="30" t="s">
        <v>47</v>
      </c>
      <c r="B34" s="36" t="s">
        <v>48</v>
      </c>
      <c r="C34" s="32">
        <v>8267.53</v>
      </c>
      <c r="D34" s="30"/>
      <c r="E34" s="32">
        <v>0</v>
      </c>
      <c r="F34" s="32">
        <v>826.75</v>
      </c>
      <c r="G34" s="32">
        <v>0</v>
      </c>
      <c r="H34" s="32">
        <v>0</v>
      </c>
      <c r="I34" s="33">
        <v>9094.28</v>
      </c>
      <c r="J34" s="32">
        <v>0</v>
      </c>
      <c r="K34" s="32">
        <v>0</v>
      </c>
      <c r="L34" s="32">
        <v>2375.75</v>
      </c>
      <c r="M34" s="32">
        <v>4133.77</v>
      </c>
      <c r="N34" s="32">
        <v>0</v>
      </c>
      <c r="O34" s="33">
        <v>15603.8</v>
      </c>
      <c r="P34" s="32">
        <v>1000.37</v>
      </c>
      <c r="Q34" s="32">
        <v>2284.7</v>
      </c>
      <c r="R34" s="34">
        <v>3.410605131648481E-13</v>
      </c>
      <c r="S34" s="34">
        <v>3285.07</v>
      </c>
      <c r="T34" s="35">
        <v>12318.730000000001</v>
      </c>
    </row>
    <row r="35" spans="1:20" ht="18" customHeight="1">
      <c r="A35" s="30" t="s">
        <v>49</v>
      </c>
      <c r="B35" s="31" t="s">
        <v>50</v>
      </c>
      <c r="C35" s="32">
        <v>11254.57</v>
      </c>
      <c r="D35" s="30"/>
      <c r="E35" s="32">
        <v>0</v>
      </c>
      <c r="F35" s="32">
        <v>562.73</v>
      </c>
      <c r="G35" s="32">
        <v>0</v>
      </c>
      <c r="H35" s="32">
        <v>0</v>
      </c>
      <c r="I35" s="33">
        <v>11817.3</v>
      </c>
      <c r="J35" s="32">
        <v>0</v>
      </c>
      <c r="K35" s="32">
        <v>0</v>
      </c>
      <c r="L35" s="32">
        <v>20515.12</v>
      </c>
      <c r="M35" s="32">
        <v>1125.46</v>
      </c>
      <c r="N35" s="32">
        <v>0</v>
      </c>
      <c r="O35" s="33">
        <v>33457.88</v>
      </c>
      <c r="P35" s="32">
        <v>1299.9</v>
      </c>
      <c r="Q35" s="32">
        <v>2332.43</v>
      </c>
      <c r="R35" s="34">
        <v>26.51000000000022</v>
      </c>
      <c r="S35" s="34">
        <v>3658.84</v>
      </c>
      <c r="T35" s="35">
        <v>29799.039999999997</v>
      </c>
    </row>
    <row r="36" spans="1:20" ht="18" customHeight="1">
      <c r="A36" s="30" t="s">
        <v>51</v>
      </c>
      <c r="B36" s="36" t="s">
        <v>52</v>
      </c>
      <c r="C36" s="32">
        <v>11696.97</v>
      </c>
      <c r="D36" s="30"/>
      <c r="E36" s="32">
        <v>0</v>
      </c>
      <c r="F36" s="32">
        <v>1271.45</v>
      </c>
      <c r="G36" s="32">
        <v>0</v>
      </c>
      <c r="H36" s="32">
        <v>0</v>
      </c>
      <c r="I36" s="33">
        <v>12968.42</v>
      </c>
      <c r="J36" s="32">
        <v>0</v>
      </c>
      <c r="K36" s="32">
        <v>0</v>
      </c>
      <c r="L36" s="32">
        <v>2617.08</v>
      </c>
      <c r="M36" s="32">
        <v>8115.33</v>
      </c>
      <c r="N36" s="32">
        <v>0</v>
      </c>
      <c r="O36" s="33">
        <v>23700.83</v>
      </c>
      <c r="P36" s="32">
        <v>1538.45</v>
      </c>
      <c r="Q36" s="32">
        <v>4505.6</v>
      </c>
      <c r="R36" s="34">
        <v>-2.2737367544323206E-13</v>
      </c>
      <c r="S36" s="34">
        <v>6044.05</v>
      </c>
      <c r="T36" s="35">
        <v>17656.780000000002</v>
      </c>
    </row>
    <row r="37" spans="1:20" ht="18" customHeight="1">
      <c r="A37" s="30" t="s">
        <v>53</v>
      </c>
      <c r="B37" s="36" t="s">
        <v>54</v>
      </c>
      <c r="C37" s="32">
        <v>11696.97</v>
      </c>
      <c r="D37" s="30"/>
      <c r="E37" s="32">
        <v>0</v>
      </c>
      <c r="F37" s="32">
        <v>0</v>
      </c>
      <c r="G37" s="32">
        <v>0</v>
      </c>
      <c r="H37" s="32">
        <v>0</v>
      </c>
      <c r="I37" s="33">
        <v>11696.97</v>
      </c>
      <c r="J37" s="32">
        <v>0</v>
      </c>
      <c r="K37" s="32">
        <v>0</v>
      </c>
      <c r="L37" s="32">
        <v>2218.87</v>
      </c>
      <c r="M37" s="32">
        <v>0</v>
      </c>
      <c r="N37" s="32">
        <v>0</v>
      </c>
      <c r="O37" s="33">
        <v>13915.84</v>
      </c>
      <c r="P37" s="32">
        <v>1286.67</v>
      </c>
      <c r="Q37" s="32">
        <v>1993.47</v>
      </c>
      <c r="R37" s="34">
        <v>-2.2737367544323206E-13</v>
      </c>
      <c r="S37" s="34">
        <v>3280.14</v>
      </c>
      <c r="T37" s="35">
        <v>10635.7</v>
      </c>
    </row>
    <row r="38" spans="1:20" ht="18" customHeight="1">
      <c r="A38" s="30" t="s">
        <v>55</v>
      </c>
      <c r="B38" s="36" t="s">
        <v>56</v>
      </c>
      <c r="C38" s="32">
        <v>6633.29</v>
      </c>
      <c r="D38" s="30"/>
      <c r="E38" s="32">
        <v>0</v>
      </c>
      <c r="F38" s="32">
        <v>0</v>
      </c>
      <c r="G38" s="32">
        <v>0</v>
      </c>
      <c r="H38" s="32">
        <v>0</v>
      </c>
      <c r="I38" s="33">
        <v>6633.29</v>
      </c>
      <c r="J38" s="32">
        <v>0</v>
      </c>
      <c r="K38" s="32">
        <v>0</v>
      </c>
      <c r="L38" s="32">
        <v>2320.23</v>
      </c>
      <c r="M38" s="32">
        <v>3316.65</v>
      </c>
      <c r="N38" s="32">
        <v>0</v>
      </c>
      <c r="O38" s="33">
        <v>12270.17</v>
      </c>
      <c r="P38" s="32">
        <v>729.66</v>
      </c>
      <c r="Q38" s="32">
        <v>1666.22</v>
      </c>
      <c r="R38" s="34">
        <v>1900.2600000000002</v>
      </c>
      <c r="S38" s="34">
        <v>4296.14</v>
      </c>
      <c r="T38" s="35">
        <v>7974.03</v>
      </c>
    </row>
    <row r="39" spans="1:20" ht="18" customHeight="1">
      <c r="A39" s="30" t="s">
        <v>57</v>
      </c>
      <c r="B39" s="36" t="s">
        <v>58</v>
      </c>
      <c r="C39" s="32">
        <v>6053.36</v>
      </c>
      <c r="D39" s="30"/>
      <c r="E39" s="32">
        <v>0</v>
      </c>
      <c r="F39" s="32">
        <v>0</v>
      </c>
      <c r="G39" s="32">
        <v>0</v>
      </c>
      <c r="H39" s="32">
        <v>0</v>
      </c>
      <c r="I39" s="33">
        <v>6053.36</v>
      </c>
      <c r="J39" s="32">
        <v>0</v>
      </c>
      <c r="K39" s="32">
        <v>0</v>
      </c>
      <c r="L39" s="32">
        <v>2375.75</v>
      </c>
      <c r="M39" s="32">
        <v>0</v>
      </c>
      <c r="N39" s="32">
        <v>0</v>
      </c>
      <c r="O39" s="33">
        <v>8429.11</v>
      </c>
      <c r="P39" s="32">
        <v>665.87</v>
      </c>
      <c r="Q39" s="32">
        <v>612.2</v>
      </c>
      <c r="R39" s="34">
        <v>60.52999999999986</v>
      </c>
      <c r="S39" s="34">
        <v>1338.6</v>
      </c>
      <c r="T39" s="35">
        <v>7090.51</v>
      </c>
    </row>
    <row r="40" spans="1:20" ht="18" customHeight="1">
      <c r="A40" s="30" t="s">
        <v>59</v>
      </c>
      <c r="B40" s="36" t="s">
        <v>60</v>
      </c>
      <c r="C40" s="32">
        <v>5524.11</v>
      </c>
      <c r="D40" s="30"/>
      <c r="E40" s="32">
        <v>0</v>
      </c>
      <c r="F40" s="32">
        <v>0</v>
      </c>
      <c r="G40" s="32">
        <v>0</v>
      </c>
      <c r="H40" s="32">
        <v>0</v>
      </c>
      <c r="I40" s="33">
        <v>5524.11</v>
      </c>
      <c r="J40" s="32">
        <v>0</v>
      </c>
      <c r="K40" s="32">
        <v>0</v>
      </c>
      <c r="L40" s="32">
        <v>4830.91</v>
      </c>
      <c r="M40" s="32">
        <v>2762.06</v>
      </c>
      <c r="N40" s="32">
        <v>0</v>
      </c>
      <c r="O40" s="33">
        <v>13117.08</v>
      </c>
      <c r="P40" s="32">
        <v>607.65</v>
      </c>
      <c r="Q40" s="32">
        <v>1242.23</v>
      </c>
      <c r="R40" s="34">
        <v>1219.04</v>
      </c>
      <c r="S40" s="34">
        <v>3068.92</v>
      </c>
      <c r="T40" s="35">
        <v>10048.16</v>
      </c>
    </row>
    <row r="41" spans="1:20" ht="18" customHeight="1">
      <c r="A41" s="30" t="s">
        <v>61</v>
      </c>
      <c r="B41" s="36" t="s">
        <v>62</v>
      </c>
      <c r="C41" s="32">
        <v>8267.53</v>
      </c>
      <c r="D41" s="30"/>
      <c r="E41" s="32">
        <v>0</v>
      </c>
      <c r="F41" s="32">
        <v>0</v>
      </c>
      <c r="G41" s="32">
        <v>0</v>
      </c>
      <c r="H41" s="32">
        <v>0</v>
      </c>
      <c r="I41" s="33">
        <v>8267.53</v>
      </c>
      <c r="J41" s="32">
        <v>0</v>
      </c>
      <c r="K41" s="32">
        <v>0</v>
      </c>
      <c r="L41" s="32">
        <v>2218.87</v>
      </c>
      <c r="M41" s="32">
        <v>0</v>
      </c>
      <c r="N41" s="32">
        <v>0</v>
      </c>
      <c r="O41" s="33">
        <v>10486.400000000001</v>
      </c>
      <c r="P41" s="32">
        <v>909.43</v>
      </c>
      <c r="Q41" s="32">
        <v>1154.12</v>
      </c>
      <c r="R41" s="34">
        <v>3.410605131648481E-13</v>
      </c>
      <c r="S41" s="34">
        <v>2063.55</v>
      </c>
      <c r="T41" s="35">
        <v>8422.850000000002</v>
      </c>
    </row>
    <row r="42" spans="1:20" ht="18" customHeight="1">
      <c r="A42" s="30" t="s">
        <v>63</v>
      </c>
      <c r="B42" s="36" t="s">
        <v>64</v>
      </c>
      <c r="C42" s="32">
        <v>4468.04</v>
      </c>
      <c r="D42" s="30"/>
      <c r="E42" s="32">
        <v>0</v>
      </c>
      <c r="F42" s="32">
        <v>0</v>
      </c>
      <c r="G42" s="32">
        <v>0</v>
      </c>
      <c r="H42" s="32">
        <v>0</v>
      </c>
      <c r="I42" s="33">
        <v>4468.04</v>
      </c>
      <c r="J42" s="32">
        <v>0</v>
      </c>
      <c r="K42" s="32">
        <v>0</v>
      </c>
      <c r="L42" s="32">
        <v>2351.61</v>
      </c>
      <c r="M42" s="32">
        <v>0</v>
      </c>
      <c r="N42" s="32">
        <v>0</v>
      </c>
      <c r="O42" s="33">
        <v>6819.65</v>
      </c>
      <c r="P42" s="32">
        <v>491.48</v>
      </c>
      <c r="Q42" s="32">
        <v>236.26</v>
      </c>
      <c r="R42" s="34">
        <v>1081.12</v>
      </c>
      <c r="S42" s="34">
        <v>1808.86</v>
      </c>
      <c r="T42" s="35">
        <v>5010.79</v>
      </c>
    </row>
    <row r="43" spans="1:20" ht="18" customHeight="1">
      <c r="A43" s="30" t="s">
        <v>65</v>
      </c>
      <c r="B43" s="36" t="s">
        <v>66</v>
      </c>
      <c r="C43" s="32">
        <v>5695.18</v>
      </c>
      <c r="D43" s="30"/>
      <c r="E43" s="32">
        <v>0</v>
      </c>
      <c r="F43" s="32">
        <v>0</v>
      </c>
      <c r="G43" s="32">
        <v>0</v>
      </c>
      <c r="H43" s="32">
        <v>0</v>
      </c>
      <c r="I43" s="33">
        <v>5695.18</v>
      </c>
      <c r="J43" s="32">
        <v>0</v>
      </c>
      <c r="K43" s="32">
        <v>0</v>
      </c>
      <c r="L43" s="32">
        <v>2351.61</v>
      </c>
      <c r="M43" s="32">
        <v>0</v>
      </c>
      <c r="N43" s="32">
        <v>0</v>
      </c>
      <c r="O43" s="33">
        <v>8046.790000000001</v>
      </c>
      <c r="P43" s="32">
        <v>626.47</v>
      </c>
      <c r="Q43" s="32">
        <v>524.54</v>
      </c>
      <c r="R43" s="34">
        <v>1169.28</v>
      </c>
      <c r="S43" s="34">
        <v>2320.29</v>
      </c>
      <c r="T43" s="35">
        <v>5726.500000000001</v>
      </c>
    </row>
    <row r="44" spans="1:20" ht="18" customHeight="1">
      <c r="A44" s="30" t="s">
        <v>67</v>
      </c>
      <c r="B44" s="36" t="s">
        <v>32</v>
      </c>
      <c r="C44" s="32">
        <v>6053.36</v>
      </c>
      <c r="D44" s="30"/>
      <c r="E44" s="32">
        <v>0</v>
      </c>
      <c r="F44" s="32">
        <v>0</v>
      </c>
      <c r="G44" s="32">
        <v>0</v>
      </c>
      <c r="H44" s="32">
        <v>0</v>
      </c>
      <c r="I44" s="33">
        <v>6053.36</v>
      </c>
      <c r="J44" s="32">
        <v>0</v>
      </c>
      <c r="K44" s="32">
        <v>0</v>
      </c>
      <c r="L44" s="32">
        <f>2825.48-695.45</f>
        <v>2130.0299999999997</v>
      </c>
      <c r="M44" s="32">
        <v>567.98</v>
      </c>
      <c r="N44" s="32">
        <v>0</v>
      </c>
      <c r="O44" s="33">
        <v>9446.82</v>
      </c>
      <c r="P44" s="32">
        <v>727.87</v>
      </c>
      <c r="Q44" s="32">
        <v>751.34</v>
      </c>
      <c r="R44" s="34">
        <v>1347.5299999999997</v>
      </c>
      <c r="S44" s="34">
        <v>2826.74</v>
      </c>
      <c r="T44" s="35">
        <v>6620.08</v>
      </c>
    </row>
    <row r="45" spans="1:20" ht="18" customHeight="1">
      <c r="A45" s="30" t="s">
        <v>68</v>
      </c>
      <c r="B45" s="36" t="s">
        <v>64</v>
      </c>
      <c r="C45" s="32">
        <v>3543.06</v>
      </c>
      <c r="D45" s="30"/>
      <c r="E45" s="32">
        <v>0</v>
      </c>
      <c r="F45" s="32">
        <v>0</v>
      </c>
      <c r="G45" s="32">
        <v>0</v>
      </c>
      <c r="H45" s="32">
        <v>0</v>
      </c>
      <c r="I45" s="33">
        <v>3543.06</v>
      </c>
      <c r="J45" s="32">
        <v>0</v>
      </c>
      <c r="K45" s="32">
        <v>0</v>
      </c>
      <c r="L45" s="32">
        <v>2351.61</v>
      </c>
      <c r="M45" s="32">
        <v>0</v>
      </c>
      <c r="N45" s="32">
        <v>0</v>
      </c>
      <c r="O45" s="33">
        <v>5894.67</v>
      </c>
      <c r="P45" s="32">
        <v>389.74</v>
      </c>
      <c r="Q45" s="32">
        <v>89.76</v>
      </c>
      <c r="R45" s="34">
        <v>1009.96</v>
      </c>
      <c r="S45" s="34">
        <v>1489.46</v>
      </c>
      <c r="T45" s="35">
        <v>4405.21</v>
      </c>
    </row>
    <row r="46" spans="1:20" ht="18" customHeight="1">
      <c r="A46" s="30" t="s">
        <v>69</v>
      </c>
      <c r="B46" s="36" t="s">
        <v>70</v>
      </c>
      <c r="C46" s="32">
        <v>6633.29</v>
      </c>
      <c r="D46" s="30"/>
      <c r="E46" s="32">
        <v>0</v>
      </c>
      <c r="F46" s="32">
        <v>0</v>
      </c>
      <c r="G46" s="32">
        <v>0</v>
      </c>
      <c r="H46" s="32">
        <v>0</v>
      </c>
      <c r="I46" s="33">
        <v>6633.29</v>
      </c>
      <c r="J46" s="32">
        <v>0</v>
      </c>
      <c r="K46" s="32">
        <v>0</v>
      </c>
      <c r="L46" s="32">
        <v>2351.61</v>
      </c>
      <c r="M46" s="32">
        <v>5441.76</v>
      </c>
      <c r="N46" s="32">
        <v>0</v>
      </c>
      <c r="O46" s="33">
        <v>14426.66</v>
      </c>
      <c r="P46" s="32">
        <v>729.66</v>
      </c>
      <c r="Q46" s="32">
        <v>2198.49</v>
      </c>
      <c r="R46" s="34">
        <v>2099.8900000000003</v>
      </c>
      <c r="S46" s="34">
        <v>5028.04</v>
      </c>
      <c r="T46" s="35">
        <v>9398.619999999999</v>
      </c>
    </row>
    <row r="47" spans="1:20" ht="18" customHeight="1">
      <c r="A47" s="30" t="s">
        <v>71</v>
      </c>
      <c r="B47" s="36" t="s">
        <v>46</v>
      </c>
      <c r="C47" s="32">
        <v>5524.11</v>
      </c>
      <c r="D47" s="30"/>
      <c r="E47" s="32">
        <v>0</v>
      </c>
      <c r="F47" s="32">
        <v>0</v>
      </c>
      <c r="G47" s="32">
        <v>0</v>
      </c>
      <c r="H47" s="32">
        <v>0</v>
      </c>
      <c r="I47" s="33">
        <v>5524.11</v>
      </c>
      <c r="J47" s="32">
        <v>0</v>
      </c>
      <c r="K47" s="32">
        <v>0</v>
      </c>
      <c r="L47" s="32">
        <v>2218.87</v>
      </c>
      <c r="M47" s="32">
        <v>0</v>
      </c>
      <c r="N47" s="32">
        <v>0</v>
      </c>
      <c r="O47" s="33">
        <v>7742.98</v>
      </c>
      <c r="P47" s="32">
        <v>607.65</v>
      </c>
      <c r="Q47" s="32">
        <v>482.67</v>
      </c>
      <c r="R47" s="34">
        <v>1330.14</v>
      </c>
      <c r="S47" s="34">
        <v>2420.46</v>
      </c>
      <c r="T47" s="35">
        <v>5322.52</v>
      </c>
    </row>
    <row r="48" spans="1:20" ht="18" customHeight="1">
      <c r="A48" s="30" t="s">
        <v>72</v>
      </c>
      <c r="B48" s="36" t="s">
        <v>73</v>
      </c>
      <c r="C48" s="32">
        <v>12156.76</v>
      </c>
      <c r="D48" s="30"/>
      <c r="E48" s="32">
        <v>0</v>
      </c>
      <c r="F48" s="32">
        <v>0</v>
      </c>
      <c r="G48" s="32">
        <v>0</v>
      </c>
      <c r="H48" s="32">
        <v>0</v>
      </c>
      <c r="I48" s="33">
        <v>12156.76</v>
      </c>
      <c r="J48" s="32">
        <v>0</v>
      </c>
      <c r="K48" s="32">
        <v>0</v>
      </c>
      <c r="L48" s="32">
        <v>1700</v>
      </c>
      <c r="M48" s="32">
        <v>0</v>
      </c>
      <c r="N48" s="32">
        <v>0</v>
      </c>
      <c r="O48" s="33">
        <v>13856.76</v>
      </c>
      <c r="P48" s="32">
        <v>1337.24</v>
      </c>
      <c r="Q48" s="32">
        <v>2674.34</v>
      </c>
      <c r="R48" s="34">
        <v>-2.2737367544323206E-13</v>
      </c>
      <c r="S48" s="34">
        <v>4011.58</v>
      </c>
      <c r="T48" s="35">
        <v>9845.18</v>
      </c>
    </row>
    <row r="49" spans="1:20" ht="18" customHeight="1">
      <c r="A49" s="30" t="s">
        <v>74</v>
      </c>
      <c r="B49" s="36" t="s">
        <v>75</v>
      </c>
      <c r="C49" s="32">
        <v>11696.97</v>
      </c>
      <c r="D49" s="30"/>
      <c r="E49" s="32">
        <v>0</v>
      </c>
      <c r="F49" s="32">
        <v>0</v>
      </c>
      <c r="G49" s="32">
        <v>0</v>
      </c>
      <c r="H49" s="32">
        <v>0</v>
      </c>
      <c r="I49" s="33">
        <v>11696.97</v>
      </c>
      <c r="J49" s="32">
        <v>0</v>
      </c>
      <c r="K49" s="32">
        <v>0</v>
      </c>
      <c r="L49" s="32">
        <v>2320.23</v>
      </c>
      <c r="M49" s="32">
        <v>0</v>
      </c>
      <c r="N49" s="32">
        <v>0</v>
      </c>
      <c r="O49" s="33">
        <v>14017.2</v>
      </c>
      <c r="P49" s="32">
        <v>1286.67</v>
      </c>
      <c r="Q49" s="32">
        <v>1941.34</v>
      </c>
      <c r="R49" s="34">
        <v>116.97000000000003</v>
      </c>
      <c r="S49" s="34">
        <v>3344.98</v>
      </c>
      <c r="T49" s="35">
        <v>10672.22</v>
      </c>
    </row>
    <row r="50" spans="1:20" ht="18" customHeight="1">
      <c r="A50" s="30" t="s">
        <v>76</v>
      </c>
      <c r="B50" s="36" t="s">
        <v>77</v>
      </c>
      <c r="C50" s="32">
        <v>4216.32</v>
      </c>
      <c r="D50" s="30"/>
      <c r="E50" s="32">
        <v>0</v>
      </c>
      <c r="F50" s="32">
        <v>0</v>
      </c>
      <c r="G50" s="32">
        <v>0</v>
      </c>
      <c r="H50" s="32">
        <v>0</v>
      </c>
      <c r="I50" s="33">
        <v>4216.32</v>
      </c>
      <c r="J50" s="32">
        <v>0</v>
      </c>
      <c r="K50" s="32">
        <v>0</v>
      </c>
      <c r="L50" s="32">
        <v>2544.69</v>
      </c>
      <c r="M50" s="32">
        <v>2108.16</v>
      </c>
      <c r="N50" s="32">
        <v>0</v>
      </c>
      <c r="O50" s="33">
        <v>8869.17</v>
      </c>
      <c r="P50" s="32">
        <v>463.8</v>
      </c>
      <c r="Q50" s="32">
        <v>723</v>
      </c>
      <c r="R50" s="34">
        <v>863.6899999999998</v>
      </c>
      <c r="S50" s="34">
        <v>2050.49</v>
      </c>
      <c r="T50" s="35">
        <v>6818.68</v>
      </c>
    </row>
    <row r="51" spans="1:20" ht="18" customHeight="1">
      <c r="A51" s="30" t="s">
        <v>78</v>
      </c>
      <c r="B51" s="39" t="s">
        <v>79</v>
      </c>
      <c r="C51" s="32">
        <v>5524.11</v>
      </c>
      <c r="D51" s="30"/>
      <c r="E51" s="32">
        <v>0</v>
      </c>
      <c r="F51" s="32">
        <v>0</v>
      </c>
      <c r="G51" s="32">
        <v>0</v>
      </c>
      <c r="H51" s="32">
        <v>0</v>
      </c>
      <c r="I51" s="33">
        <v>5524.11</v>
      </c>
      <c r="J51" s="32">
        <v>0</v>
      </c>
      <c r="K51" s="32">
        <v>0</v>
      </c>
      <c r="L51" s="32">
        <v>2375.75</v>
      </c>
      <c r="M51" s="32">
        <v>0</v>
      </c>
      <c r="N51" s="32">
        <v>0</v>
      </c>
      <c r="O51" s="33">
        <v>7899.86</v>
      </c>
      <c r="P51" s="32">
        <v>607.65</v>
      </c>
      <c r="Q51" s="32">
        <v>482.67</v>
      </c>
      <c r="R51" s="34">
        <v>-1.1368683772161603E-13</v>
      </c>
      <c r="S51" s="34">
        <v>1090.32</v>
      </c>
      <c r="T51" s="35">
        <v>6809.54</v>
      </c>
    </row>
    <row r="52" spans="1:20" ht="18" customHeight="1">
      <c r="A52" s="30" t="s">
        <v>80</v>
      </c>
      <c r="B52" s="36" t="s">
        <v>46</v>
      </c>
      <c r="C52" s="32">
        <v>6053.36</v>
      </c>
      <c r="D52" s="30"/>
      <c r="E52" s="32">
        <v>0</v>
      </c>
      <c r="F52" s="32">
        <v>0</v>
      </c>
      <c r="G52" s="32">
        <v>0</v>
      </c>
      <c r="H52" s="32">
        <v>0</v>
      </c>
      <c r="I52" s="33">
        <v>6053.36</v>
      </c>
      <c r="J52" s="32">
        <v>0</v>
      </c>
      <c r="K52" s="32">
        <v>0</v>
      </c>
      <c r="L52" s="32">
        <v>2351.61</v>
      </c>
      <c r="M52" s="32">
        <v>1412.45</v>
      </c>
      <c r="N52" s="32">
        <v>0</v>
      </c>
      <c r="O52" s="33">
        <v>9817.42</v>
      </c>
      <c r="P52" s="32">
        <v>665.87</v>
      </c>
      <c r="Q52" s="32">
        <v>844.21</v>
      </c>
      <c r="R52" s="34">
        <v>1390.48</v>
      </c>
      <c r="S52" s="34">
        <v>2900.56</v>
      </c>
      <c r="T52" s="35">
        <v>6916.86</v>
      </c>
    </row>
    <row r="53" spans="1:20" ht="18" customHeight="1">
      <c r="A53" s="30" t="s">
        <v>81</v>
      </c>
      <c r="B53" s="36" t="s">
        <v>56</v>
      </c>
      <c r="C53" s="32">
        <v>3754.57</v>
      </c>
      <c r="D53" s="30"/>
      <c r="E53" s="32">
        <v>0</v>
      </c>
      <c r="F53" s="32">
        <v>0</v>
      </c>
      <c r="G53" s="32">
        <v>0</v>
      </c>
      <c r="H53" s="32">
        <v>0</v>
      </c>
      <c r="I53" s="33">
        <v>3754.57</v>
      </c>
      <c r="J53" s="32">
        <v>0</v>
      </c>
      <c r="K53" s="32">
        <v>0</v>
      </c>
      <c r="L53" s="32">
        <v>2375.75</v>
      </c>
      <c r="M53" s="32">
        <v>1126.37</v>
      </c>
      <c r="N53" s="32">
        <v>0</v>
      </c>
      <c r="O53" s="33">
        <v>7256.69</v>
      </c>
      <c r="P53" s="32">
        <v>413</v>
      </c>
      <c r="Q53" s="32">
        <v>283.84</v>
      </c>
      <c r="R53" s="34">
        <v>37.55000000000001</v>
      </c>
      <c r="S53" s="34">
        <v>734.39</v>
      </c>
      <c r="T53" s="35">
        <v>6522.299999999999</v>
      </c>
    </row>
    <row r="54" spans="1:20" ht="18" customHeight="1">
      <c r="A54" s="30" t="s">
        <v>82</v>
      </c>
      <c r="B54" s="36" t="s">
        <v>83</v>
      </c>
      <c r="C54" s="32">
        <v>5871.55</v>
      </c>
      <c r="D54" s="30"/>
      <c r="E54" s="32">
        <v>0</v>
      </c>
      <c r="F54" s="32">
        <v>0</v>
      </c>
      <c r="G54" s="32">
        <v>0</v>
      </c>
      <c r="H54" s="32">
        <v>0</v>
      </c>
      <c r="I54" s="33">
        <v>5871.55</v>
      </c>
      <c r="J54" s="32">
        <v>0</v>
      </c>
      <c r="K54" s="32">
        <v>0</v>
      </c>
      <c r="L54" s="32">
        <v>2351.61</v>
      </c>
      <c r="M54" s="32">
        <v>0</v>
      </c>
      <c r="N54" s="32">
        <v>0</v>
      </c>
      <c r="O54" s="33">
        <v>8223.16</v>
      </c>
      <c r="P54" s="32">
        <v>645.87</v>
      </c>
      <c r="Q54" s="32">
        <v>567.7</v>
      </c>
      <c r="R54" s="34">
        <v>58.719999999999914</v>
      </c>
      <c r="S54" s="34">
        <v>1272.29</v>
      </c>
      <c r="T54" s="35">
        <v>6950.87</v>
      </c>
    </row>
    <row r="55" spans="1:20" ht="18" customHeight="1">
      <c r="A55" s="30" t="s">
        <v>84</v>
      </c>
      <c r="B55" s="36" t="s">
        <v>85</v>
      </c>
      <c r="C55" s="32">
        <v>11254.57</v>
      </c>
      <c r="D55" s="30"/>
      <c r="E55" s="32">
        <v>0</v>
      </c>
      <c r="F55" s="32">
        <v>562.73</v>
      </c>
      <c r="G55" s="32">
        <v>0</v>
      </c>
      <c r="H55" s="32">
        <v>0</v>
      </c>
      <c r="I55" s="33">
        <v>11817.3</v>
      </c>
      <c r="J55" s="32">
        <v>0</v>
      </c>
      <c r="K55" s="32">
        <v>0</v>
      </c>
      <c r="L55" s="32">
        <v>4008.42</v>
      </c>
      <c r="M55" s="32">
        <v>0</v>
      </c>
      <c r="N55" s="32">
        <v>0</v>
      </c>
      <c r="O55" s="33">
        <v>15825.72</v>
      </c>
      <c r="P55" s="32">
        <v>1299.9</v>
      </c>
      <c r="Q55" s="32">
        <v>2022.93</v>
      </c>
      <c r="R55" s="34">
        <v>26.50999999999999</v>
      </c>
      <c r="S55" s="34">
        <v>3349.34</v>
      </c>
      <c r="T55" s="35">
        <v>12476.38</v>
      </c>
    </row>
    <row r="56" spans="1:20" ht="18" customHeight="1">
      <c r="A56" s="30" t="s">
        <v>86</v>
      </c>
      <c r="B56" s="36" t="s">
        <v>87</v>
      </c>
      <c r="C56" s="32">
        <v>5634.47</v>
      </c>
      <c r="D56" s="30"/>
      <c r="E56" s="32">
        <v>0</v>
      </c>
      <c r="F56" s="32">
        <v>0</v>
      </c>
      <c r="G56" s="32">
        <v>0</v>
      </c>
      <c r="H56" s="32">
        <v>0</v>
      </c>
      <c r="I56" s="33">
        <v>5634.47</v>
      </c>
      <c r="J56" s="32">
        <v>0</v>
      </c>
      <c r="K56" s="32">
        <v>0</v>
      </c>
      <c r="L56" s="32">
        <v>2549.12</v>
      </c>
      <c r="M56" s="32">
        <v>3912.88</v>
      </c>
      <c r="N56" s="32">
        <v>0</v>
      </c>
      <c r="O56" s="33">
        <v>12096.47</v>
      </c>
      <c r="P56" s="32">
        <v>750.15</v>
      </c>
      <c r="Q56" s="32">
        <v>1445.6</v>
      </c>
      <c r="R56" s="34">
        <v>1979.0299999999997</v>
      </c>
      <c r="S56" s="34">
        <v>4174.78</v>
      </c>
      <c r="T56" s="35">
        <v>7921.690000000001</v>
      </c>
    </row>
    <row r="57" spans="1:20" ht="18" customHeight="1">
      <c r="A57" s="30" t="s">
        <v>88</v>
      </c>
      <c r="B57" s="36" t="s">
        <v>89</v>
      </c>
      <c r="C57" s="32">
        <v>12156.76</v>
      </c>
      <c r="D57" s="30"/>
      <c r="E57" s="32">
        <v>0</v>
      </c>
      <c r="F57" s="32">
        <v>607.84</v>
      </c>
      <c r="G57" s="32">
        <v>0</v>
      </c>
      <c r="H57" s="32">
        <v>0</v>
      </c>
      <c r="I57" s="33">
        <v>12764.6</v>
      </c>
      <c r="J57" s="32">
        <v>0</v>
      </c>
      <c r="K57" s="32">
        <v>0</v>
      </c>
      <c r="L57" s="32">
        <f>2320.23-309.09</f>
        <v>2011.14</v>
      </c>
      <c r="M57" s="32">
        <v>3525.46</v>
      </c>
      <c r="N57" s="32">
        <v>0</v>
      </c>
      <c r="O57" s="33">
        <v>18610.29</v>
      </c>
      <c r="P57" s="32">
        <v>1404.11</v>
      </c>
      <c r="Q57" s="32">
        <v>3224.28</v>
      </c>
      <c r="R57" s="34">
        <v>795.7699999999998</v>
      </c>
      <c r="S57" s="34">
        <v>5424.16</v>
      </c>
      <c r="T57" s="35">
        <v>13186.13</v>
      </c>
    </row>
    <row r="58" spans="1:20" ht="18" customHeight="1">
      <c r="A58" s="30" t="s">
        <v>90</v>
      </c>
      <c r="B58" s="36" t="s">
        <v>91</v>
      </c>
      <c r="C58" s="32">
        <v>12156.76</v>
      </c>
      <c r="D58" s="30"/>
      <c r="E58" s="32">
        <v>0</v>
      </c>
      <c r="F58" s="32">
        <v>607.84</v>
      </c>
      <c r="G58" s="32">
        <v>0</v>
      </c>
      <c r="H58" s="32">
        <v>0</v>
      </c>
      <c r="I58" s="33">
        <v>12764.6</v>
      </c>
      <c r="J58" s="32">
        <v>0</v>
      </c>
      <c r="K58" s="32">
        <v>0</v>
      </c>
      <c r="L58" s="32">
        <v>2375.75</v>
      </c>
      <c r="M58" s="32">
        <v>1215.68</v>
      </c>
      <c r="N58" s="32">
        <v>0</v>
      </c>
      <c r="O58" s="33">
        <v>16356.03</v>
      </c>
      <c r="P58" s="32">
        <v>1404.11</v>
      </c>
      <c r="Q58" s="32">
        <v>2589.09</v>
      </c>
      <c r="R58" s="34">
        <v>2409.26</v>
      </c>
      <c r="S58" s="34">
        <v>6402.46</v>
      </c>
      <c r="T58" s="35">
        <v>9953.57</v>
      </c>
    </row>
    <row r="59" spans="1:20" ht="18" customHeight="1">
      <c r="A59" s="30" t="s">
        <v>92</v>
      </c>
      <c r="B59" s="36" t="s">
        <v>93</v>
      </c>
      <c r="C59" s="32">
        <v>13131.26</v>
      </c>
      <c r="D59" s="30"/>
      <c r="E59" s="32">
        <v>0</v>
      </c>
      <c r="F59" s="32">
        <v>656.56</v>
      </c>
      <c r="G59" s="32">
        <v>0</v>
      </c>
      <c r="H59" s="32">
        <v>0</v>
      </c>
      <c r="I59" s="33">
        <v>13787.82</v>
      </c>
      <c r="J59" s="32">
        <v>0</v>
      </c>
      <c r="K59" s="32">
        <v>0</v>
      </c>
      <c r="L59" s="32">
        <v>2320.23</v>
      </c>
      <c r="M59" s="32">
        <v>0</v>
      </c>
      <c r="N59" s="32">
        <v>0</v>
      </c>
      <c r="O59" s="33">
        <v>16108.05</v>
      </c>
      <c r="P59" s="32">
        <v>1516.66</v>
      </c>
      <c r="Q59" s="32">
        <v>2453.07</v>
      </c>
      <c r="R59" s="34">
        <v>2942.99</v>
      </c>
      <c r="S59" s="34">
        <v>6912.72</v>
      </c>
      <c r="T59" s="35">
        <v>9195.329999999998</v>
      </c>
    </row>
    <row r="60" spans="1:20" ht="18" customHeight="1">
      <c r="A60" s="30" t="s">
        <v>94</v>
      </c>
      <c r="B60" s="36" t="s">
        <v>95</v>
      </c>
      <c r="C60" s="32">
        <v>5695.18</v>
      </c>
      <c r="D60" s="30"/>
      <c r="E60" s="32">
        <v>0</v>
      </c>
      <c r="F60" s="32">
        <v>0</v>
      </c>
      <c r="G60" s="32">
        <v>0</v>
      </c>
      <c r="H60" s="32">
        <v>0</v>
      </c>
      <c r="I60" s="33">
        <v>5695.18</v>
      </c>
      <c r="J60" s="32">
        <v>0</v>
      </c>
      <c r="K60" s="32">
        <v>0</v>
      </c>
      <c r="L60" s="32">
        <v>2351.61</v>
      </c>
      <c r="M60" s="32">
        <v>2847.59</v>
      </c>
      <c r="N60" s="32">
        <v>0</v>
      </c>
      <c r="O60" s="33">
        <v>10894.38</v>
      </c>
      <c r="P60" s="32">
        <v>626.47</v>
      </c>
      <c r="Q60" s="32">
        <v>1281.52</v>
      </c>
      <c r="R60" s="34">
        <v>1319.4999999999998</v>
      </c>
      <c r="S60" s="34">
        <v>3227.49</v>
      </c>
      <c r="T60" s="35">
        <v>7666.890000000001</v>
      </c>
    </row>
    <row r="61" spans="1:20" ht="18" customHeight="1">
      <c r="A61" s="30" t="s">
        <v>96</v>
      </c>
      <c r="B61" s="36" t="s">
        <v>97</v>
      </c>
      <c r="C61" s="32">
        <v>8211.83</v>
      </c>
      <c r="D61" s="30"/>
      <c r="E61" s="32">
        <v>0</v>
      </c>
      <c r="F61" s="32">
        <v>410.59</v>
      </c>
      <c r="G61" s="32">
        <v>0</v>
      </c>
      <c r="H61" s="32">
        <v>0</v>
      </c>
      <c r="I61" s="33">
        <v>8622.42</v>
      </c>
      <c r="J61" s="32">
        <v>0</v>
      </c>
      <c r="K61" s="32">
        <v>0</v>
      </c>
      <c r="L61" s="32">
        <v>2761.87</v>
      </c>
      <c r="M61" s="32">
        <v>0</v>
      </c>
      <c r="N61" s="32">
        <v>0</v>
      </c>
      <c r="O61" s="33">
        <v>11384.29</v>
      </c>
      <c r="P61" s="32">
        <v>903.3</v>
      </c>
      <c r="Q61" s="32">
        <v>1795.38</v>
      </c>
      <c r="R61" s="34">
        <v>1526.65</v>
      </c>
      <c r="S61" s="34">
        <v>4225.33</v>
      </c>
      <c r="T61" s="35">
        <v>7158.960000000001</v>
      </c>
    </row>
    <row r="62" spans="1:20" ht="18" customHeight="1">
      <c r="A62" s="30" t="s">
        <v>98</v>
      </c>
      <c r="B62" s="36" t="s">
        <v>99</v>
      </c>
      <c r="C62" s="32">
        <v>5695.18</v>
      </c>
      <c r="D62" s="30"/>
      <c r="E62" s="32">
        <v>0</v>
      </c>
      <c r="F62" s="32">
        <v>0</v>
      </c>
      <c r="G62" s="32">
        <v>0</v>
      </c>
      <c r="H62" s="32">
        <v>0</v>
      </c>
      <c r="I62" s="33">
        <v>5695.18</v>
      </c>
      <c r="J62" s="32">
        <v>0</v>
      </c>
      <c r="K62" s="32">
        <v>0</v>
      </c>
      <c r="L62" s="32">
        <v>1700</v>
      </c>
      <c r="M62" s="32">
        <v>0</v>
      </c>
      <c r="N62" s="32">
        <v>0</v>
      </c>
      <c r="O62" s="33">
        <v>7395.18</v>
      </c>
      <c r="P62" s="32">
        <v>626.47</v>
      </c>
      <c r="Q62" s="32">
        <v>524.54</v>
      </c>
      <c r="R62" s="34">
        <v>56.950000000000045</v>
      </c>
      <c r="S62" s="34">
        <v>1207.96</v>
      </c>
      <c r="T62" s="35">
        <v>6187.22</v>
      </c>
    </row>
    <row r="63" spans="1:20" ht="18" customHeight="1">
      <c r="A63" s="30" t="s">
        <v>100</v>
      </c>
      <c r="B63" s="36" t="s">
        <v>101</v>
      </c>
      <c r="C63" s="32">
        <v>6633.29</v>
      </c>
      <c r="D63" s="30"/>
      <c r="E63" s="32">
        <v>0</v>
      </c>
      <c r="F63" s="32">
        <v>0</v>
      </c>
      <c r="G63" s="32">
        <v>0</v>
      </c>
      <c r="H63" s="32">
        <v>0</v>
      </c>
      <c r="I63" s="33">
        <v>6633.29</v>
      </c>
      <c r="J63" s="32">
        <v>0</v>
      </c>
      <c r="K63" s="32">
        <v>0</v>
      </c>
      <c r="L63" s="32">
        <v>2375.75</v>
      </c>
      <c r="M63" s="32">
        <v>1989.99</v>
      </c>
      <c r="N63" s="32">
        <v>0</v>
      </c>
      <c r="O63" s="33">
        <v>10999.03</v>
      </c>
      <c r="P63" s="32">
        <v>729.66</v>
      </c>
      <c r="Q63" s="32">
        <v>1301.39</v>
      </c>
      <c r="R63" s="34">
        <v>1853.41</v>
      </c>
      <c r="S63" s="34">
        <v>3884.46</v>
      </c>
      <c r="T63" s="35">
        <v>7114.570000000001</v>
      </c>
    </row>
    <row r="64" spans="1:20" ht="18" customHeight="1">
      <c r="A64" s="30" t="s">
        <v>102</v>
      </c>
      <c r="B64" s="36" t="s">
        <v>103</v>
      </c>
      <c r="C64" s="32">
        <v>3754.57</v>
      </c>
      <c r="D64" s="30"/>
      <c r="E64" s="32">
        <v>0</v>
      </c>
      <c r="F64" s="32">
        <v>0</v>
      </c>
      <c r="G64" s="32">
        <v>0</v>
      </c>
      <c r="H64" s="32">
        <v>0</v>
      </c>
      <c r="I64" s="33">
        <v>3754.57</v>
      </c>
      <c r="J64" s="32">
        <v>0</v>
      </c>
      <c r="K64" s="32">
        <v>0</v>
      </c>
      <c r="L64" s="32">
        <v>2544.69</v>
      </c>
      <c r="M64" s="32">
        <v>1877.29</v>
      </c>
      <c r="N64" s="32">
        <v>0</v>
      </c>
      <c r="O64" s="33">
        <v>8176.55</v>
      </c>
      <c r="P64" s="32">
        <v>413</v>
      </c>
      <c r="Q64" s="32">
        <v>410.14</v>
      </c>
      <c r="R64" s="34">
        <v>722.0300000000002</v>
      </c>
      <c r="S64" s="34">
        <v>1545.17</v>
      </c>
      <c r="T64" s="35">
        <v>6631.38</v>
      </c>
    </row>
    <row r="65" spans="1:20" ht="18" customHeight="1">
      <c r="A65" s="30" t="s">
        <v>104</v>
      </c>
      <c r="B65" s="36" t="s">
        <v>105</v>
      </c>
      <c r="C65" s="32">
        <v>7493.88</v>
      </c>
      <c r="D65" s="30"/>
      <c r="E65" s="32">
        <v>0</v>
      </c>
      <c r="F65" s="32">
        <v>0</v>
      </c>
      <c r="G65" s="32">
        <v>0</v>
      </c>
      <c r="H65" s="32">
        <v>0</v>
      </c>
      <c r="I65" s="33">
        <v>7493.88</v>
      </c>
      <c r="J65" s="32">
        <v>0</v>
      </c>
      <c r="K65" s="32">
        <v>0</v>
      </c>
      <c r="L65" s="32">
        <v>2351.61</v>
      </c>
      <c r="M65" s="32">
        <v>1141.82</v>
      </c>
      <c r="N65" s="32">
        <v>0</v>
      </c>
      <c r="O65" s="33">
        <v>10987.31</v>
      </c>
      <c r="P65" s="32">
        <v>916.77</v>
      </c>
      <c r="Q65" s="32">
        <v>1253.35</v>
      </c>
      <c r="R65" s="34">
        <v>2742.88</v>
      </c>
      <c r="S65" s="34">
        <v>4913</v>
      </c>
      <c r="T65" s="35">
        <v>6074.31</v>
      </c>
    </row>
    <row r="66" spans="1:20" ht="18" customHeight="1">
      <c r="A66" s="30" t="s">
        <v>106</v>
      </c>
      <c r="B66" s="36" t="s">
        <v>107</v>
      </c>
      <c r="C66" s="32">
        <v>5634.47</v>
      </c>
      <c r="D66" s="30" t="s">
        <v>108</v>
      </c>
      <c r="E66" s="32">
        <v>4241.16</v>
      </c>
      <c r="F66" s="32">
        <v>0</v>
      </c>
      <c r="G66" s="32">
        <v>0</v>
      </c>
      <c r="H66" s="32">
        <v>0</v>
      </c>
      <c r="I66" s="33">
        <v>9875.630000000001</v>
      </c>
      <c r="J66" s="32">
        <v>0</v>
      </c>
      <c r="K66" s="32">
        <v>0</v>
      </c>
      <c r="L66" s="32">
        <v>2865.33</v>
      </c>
      <c r="M66" s="32">
        <v>1185.07</v>
      </c>
      <c r="N66" s="32">
        <v>0</v>
      </c>
      <c r="O66" s="33">
        <v>13926.03</v>
      </c>
      <c r="P66" s="32">
        <v>750.15</v>
      </c>
      <c r="Q66" s="32">
        <v>1966.04</v>
      </c>
      <c r="R66" s="34">
        <v>385.7900000000001</v>
      </c>
      <c r="S66" s="34">
        <v>3101.98</v>
      </c>
      <c r="T66" s="35">
        <v>10824.05</v>
      </c>
    </row>
    <row r="67" spans="1:20" ht="18" customHeight="1">
      <c r="A67" s="30" t="s">
        <v>109</v>
      </c>
      <c r="B67" s="36" t="s">
        <v>110</v>
      </c>
      <c r="C67" s="32">
        <v>12156.76</v>
      </c>
      <c r="D67" s="30"/>
      <c r="E67" s="32">
        <v>0</v>
      </c>
      <c r="F67" s="32">
        <v>0</v>
      </c>
      <c r="G67" s="32">
        <v>0</v>
      </c>
      <c r="H67" s="32">
        <v>0</v>
      </c>
      <c r="I67" s="33">
        <v>12156.76</v>
      </c>
      <c r="J67" s="32">
        <v>0</v>
      </c>
      <c r="K67" s="32">
        <v>0</v>
      </c>
      <c r="L67" s="32">
        <v>2761.87</v>
      </c>
      <c r="M67" s="32">
        <v>0</v>
      </c>
      <c r="N67" s="32">
        <v>0</v>
      </c>
      <c r="O67" s="33">
        <v>14918.63</v>
      </c>
      <c r="P67" s="32">
        <v>1337.24</v>
      </c>
      <c r="Q67" s="32">
        <v>2622.2</v>
      </c>
      <c r="R67" s="34">
        <v>2461.1100000000006</v>
      </c>
      <c r="S67" s="34">
        <v>6420.55</v>
      </c>
      <c r="T67" s="35">
        <v>8498.080000000002</v>
      </c>
    </row>
    <row r="68" spans="1:20" ht="18" customHeight="1">
      <c r="A68" s="30" t="s">
        <v>111</v>
      </c>
      <c r="B68" s="36" t="s">
        <v>46</v>
      </c>
      <c r="C68" s="32">
        <v>5871.55</v>
      </c>
      <c r="D68" s="30"/>
      <c r="E68" s="32">
        <v>0</v>
      </c>
      <c r="F68" s="32">
        <v>0</v>
      </c>
      <c r="G68" s="32">
        <v>0</v>
      </c>
      <c r="H68" s="32">
        <v>0</v>
      </c>
      <c r="I68" s="33">
        <v>5871.55</v>
      </c>
      <c r="J68" s="32">
        <v>0</v>
      </c>
      <c r="K68" s="32">
        <v>0</v>
      </c>
      <c r="L68" s="32">
        <v>2351.61</v>
      </c>
      <c r="M68" s="32">
        <v>0</v>
      </c>
      <c r="N68" s="32">
        <v>0</v>
      </c>
      <c r="O68" s="33">
        <v>8223.16</v>
      </c>
      <c r="P68" s="32">
        <v>645.87</v>
      </c>
      <c r="Q68" s="32">
        <v>411.67</v>
      </c>
      <c r="R68" s="34">
        <v>2273.7400000000002</v>
      </c>
      <c r="S68" s="34">
        <v>3331.28</v>
      </c>
      <c r="T68" s="35">
        <v>4891.879999999999</v>
      </c>
    </row>
    <row r="69" spans="1:20" ht="18" customHeight="1">
      <c r="A69" s="30" t="s">
        <v>112</v>
      </c>
      <c r="B69" s="36" t="s">
        <v>113</v>
      </c>
      <c r="C69" s="32">
        <v>11696.97</v>
      </c>
      <c r="D69" s="30"/>
      <c r="E69" s="32">
        <v>0</v>
      </c>
      <c r="F69" s="32">
        <v>584.85</v>
      </c>
      <c r="G69" s="32">
        <v>0</v>
      </c>
      <c r="H69" s="32">
        <v>0</v>
      </c>
      <c r="I69" s="33">
        <v>12281.82</v>
      </c>
      <c r="J69" s="32">
        <v>0</v>
      </c>
      <c r="K69" s="32">
        <v>0</v>
      </c>
      <c r="L69" s="32">
        <v>2351.61</v>
      </c>
      <c r="M69" s="32">
        <v>0</v>
      </c>
      <c r="N69" s="32">
        <v>0</v>
      </c>
      <c r="O69" s="33">
        <v>14633.43</v>
      </c>
      <c r="P69" s="32">
        <v>1351</v>
      </c>
      <c r="Q69" s="32">
        <v>2136.62</v>
      </c>
      <c r="R69" s="34">
        <v>1556.4899999999998</v>
      </c>
      <c r="S69" s="34">
        <v>5044.11</v>
      </c>
      <c r="T69" s="35">
        <v>9589.32</v>
      </c>
    </row>
    <row r="70" spans="1:20" ht="18" customHeight="1">
      <c r="A70" s="30" t="s">
        <v>114</v>
      </c>
      <c r="B70" s="36" t="s">
        <v>46</v>
      </c>
      <c r="C70" s="32">
        <v>5871.55</v>
      </c>
      <c r="D70" s="30" t="s">
        <v>108</v>
      </c>
      <c r="E70" s="32">
        <v>4241.16</v>
      </c>
      <c r="F70" s="32">
        <v>0</v>
      </c>
      <c r="G70" s="32">
        <v>0</v>
      </c>
      <c r="H70" s="32">
        <v>0</v>
      </c>
      <c r="I70" s="33">
        <v>10112.71</v>
      </c>
      <c r="J70" s="32">
        <v>0</v>
      </c>
      <c r="K70" s="32">
        <v>0</v>
      </c>
      <c r="L70" s="32">
        <v>12488.46</v>
      </c>
      <c r="M70" s="32">
        <v>0</v>
      </c>
      <c r="N70" s="32">
        <v>0</v>
      </c>
      <c r="O70" s="33">
        <v>22601.17</v>
      </c>
      <c r="P70" s="32">
        <v>645.87</v>
      </c>
      <c r="Q70" s="32">
        <v>1283.07</v>
      </c>
      <c r="R70" s="34">
        <v>2384.6900000000005</v>
      </c>
      <c r="S70" s="34">
        <v>4313.63</v>
      </c>
      <c r="T70" s="35">
        <v>18287.539999999997</v>
      </c>
    </row>
    <row r="71" spans="1:20" ht="18" customHeight="1">
      <c r="A71" s="30" t="s">
        <v>115</v>
      </c>
      <c r="B71" s="36" t="s">
        <v>64</v>
      </c>
      <c r="C71" s="32">
        <v>4734.8</v>
      </c>
      <c r="D71" s="30"/>
      <c r="E71" s="32">
        <v>0</v>
      </c>
      <c r="F71" s="32">
        <v>0</v>
      </c>
      <c r="G71" s="32">
        <v>0</v>
      </c>
      <c r="H71" s="32">
        <v>0</v>
      </c>
      <c r="I71" s="33">
        <v>4734.8</v>
      </c>
      <c r="J71" s="32">
        <v>88.92</v>
      </c>
      <c r="K71" s="32">
        <v>0</v>
      </c>
      <c r="L71" s="32">
        <v>2351.61</v>
      </c>
      <c r="M71" s="32">
        <v>995.9</v>
      </c>
      <c r="N71" s="32">
        <v>0</v>
      </c>
      <c r="O71" s="33">
        <v>8171.23</v>
      </c>
      <c r="P71" s="32">
        <v>630.38</v>
      </c>
      <c r="Q71" s="32">
        <v>557.68</v>
      </c>
      <c r="R71" s="34">
        <v>1397.65</v>
      </c>
      <c r="S71" s="34">
        <v>2585.71</v>
      </c>
      <c r="T71" s="35">
        <v>5585.52</v>
      </c>
    </row>
    <row r="72" spans="1:20" ht="18" customHeight="1">
      <c r="A72" s="30" t="s">
        <v>116</v>
      </c>
      <c r="B72" s="36" t="s">
        <v>117</v>
      </c>
      <c r="C72" s="32">
        <v>6633.29</v>
      </c>
      <c r="D72" s="30"/>
      <c r="E72" s="32">
        <v>0</v>
      </c>
      <c r="F72" s="32">
        <v>0</v>
      </c>
      <c r="G72" s="32">
        <v>0</v>
      </c>
      <c r="H72" s="32">
        <v>0</v>
      </c>
      <c r="I72" s="33">
        <v>6633.29</v>
      </c>
      <c r="J72" s="32">
        <v>0</v>
      </c>
      <c r="K72" s="32">
        <v>0</v>
      </c>
      <c r="L72" s="32">
        <v>10999.03</v>
      </c>
      <c r="M72" s="32">
        <v>1989.99</v>
      </c>
      <c r="N72" s="32">
        <v>0</v>
      </c>
      <c r="O72" s="33">
        <v>19622.31</v>
      </c>
      <c r="P72" s="32">
        <v>729.66</v>
      </c>
      <c r="Q72" s="32">
        <v>1301.39</v>
      </c>
      <c r="R72" s="34">
        <v>-1.1368683772161603E-13</v>
      </c>
      <c r="S72" s="34">
        <v>2031.05</v>
      </c>
      <c r="T72" s="35">
        <v>17591.260000000002</v>
      </c>
    </row>
    <row r="73" spans="1:20" ht="18" customHeight="1">
      <c r="A73" s="30" t="s">
        <v>118</v>
      </c>
      <c r="B73" s="36" t="s">
        <v>101</v>
      </c>
      <c r="C73" s="32">
        <v>5695.18</v>
      </c>
      <c r="D73" s="30"/>
      <c r="E73" s="32">
        <v>0</v>
      </c>
      <c r="F73" s="32">
        <v>0</v>
      </c>
      <c r="G73" s="32">
        <v>0</v>
      </c>
      <c r="H73" s="32">
        <v>0</v>
      </c>
      <c r="I73" s="33">
        <v>5695.18</v>
      </c>
      <c r="J73" s="32">
        <v>0</v>
      </c>
      <c r="K73" s="32">
        <v>0</v>
      </c>
      <c r="L73" s="32">
        <v>2320.23</v>
      </c>
      <c r="M73" s="32">
        <v>0</v>
      </c>
      <c r="N73" s="32">
        <v>0</v>
      </c>
      <c r="O73" s="33">
        <v>8015.41</v>
      </c>
      <c r="P73" s="32">
        <v>626.47</v>
      </c>
      <c r="Q73" s="32">
        <v>472.4</v>
      </c>
      <c r="R73" s="34">
        <v>1345.2</v>
      </c>
      <c r="S73" s="34">
        <v>2444.07</v>
      </c>
      <c r="T73" s="35">
        <v>5571.34</v>
      </c>
    </row>
    <row r="74" spans="1:20" ht="18" customHeight="1">
      <c r="A74" s="30" t="s">
        <v>119</v>
      </c>
      <c r="B74" s="36" t="s">
        <v>120</v>
      </c>
      <c r="C74" s="32">
        <v>11696.97</v>
      </c>
      <c r="D74" s="30"/>
      <c r="E74" s="32">
        <v>0</v>
      </c>
      <c r="F74" s="32">
        <v>584.85</v>
      </c>
      <c r="G74" s="32">
        <v>0</v>
      </c>
      <c r="H74" s="32">
        <v>0</v>
      </c>
      <c r="I74" s="33">
        <v>12281.82</v>
      </c>
      <c r="J74" s="32">
        <v>0</v>
      </c>
      <c r="K74" s="32">
        <v>0</v>
      </c>
      <c r="L74" s="32">
        <v>2218.87</v>
      </c>
      <c r="M74" s="32">
        <v>0</v>
      </c>
      <c r="N74" s="32">
        <v>0</v>
      </c>
      <c r="O74" s="33">
        <v>14500.689999999999</v>
      </c>
      <c r="P74" s="32">
        <v>1351</v>
      </c>
      <c r="Q74" s="32">
        <v>2136.62</v>
      </c>
      <c r="R74" s="34">
        <v>0</v>
      </c>
      <c r="S74" s="34">
        <v>3487.62</v>
      </c>
      <c r="T74" s="35">
        <v>11013.07</v>
      </c>
    </row>
    <row r="75" spans="1:20" ht="18" customHeight="1">
      <c r="A75" s="30" t="s">
        <v>121</v>
      </c>
      <c r="B75" s="36" t="s">
        <v>122</v>
      </c>
      <c r="C75" s="32">
        <v>0</v>
      </c>
      <c r="D75" s="30" t="s">
        <v>123</v>
      </c>
      <c r="E75" s="32">
        <v>14968.8</v>
      </c>
      <c r="F75" s="32">
        <v>656.56</v>
      </c>
      <c r="G75" s="32">
        <v>0</v>
      </c>
      <c r="H75" s="32">
        <v>0</v>
      </c>
      <c r="I75" s="33">
        <v>15625.359999999999</v>
      </c>
      <c r="J75" s="32">
        <v>0</v>
      </c>
      <c r="K75" s="32">
        <v>0</v>
      </c>
      <c r="L75" s="32">
        <v>2351.61</v>
      </c>
      <c r="M75" s="32">
        <v>0</v>
      </c>
      <c r="N75" s="32">
        <v>0</v>
      </c>
      <c r="O75" s="33">
        <v>17976.969999999998</v>
      </c>
      <c r="P75" s="32">
        <v>1516.66</v>
      </c>
      <c r="Q75" s="32">
        <v>2958.4</v>
      </c>
      <c r="R75" s="34">
        <v>2.2737367544323206E-13</v>
      </c>
      <c r="S75" s="34">
        <v>4475.06</v>
      </c>
      <c r="T75" s="35">
        <v>13501.909999999996</v>
      </c>
    </row>
    <row r="76" spans="1:20" ht="18" customHeight="1">
      <c r="A76" s="30" t="s">
        <v>124</v>
      </c>
      <c r="B76" s="36" t="s">
        <v>125</v>
      </c>
      <c r="C76" s="32">
        <v>7965.91</v>
      </c>
      <c r="D76" s="30"/>
      <c r="E76" s="32">
        <v>0</v>
      </c>
      <c r="F76" s="32">
        <v>0</v>
      </c>
      <c r="G76" s="32">
        <v>0</v>
      </c>
      <c r="H76" s="32">
        <v>0</v>
      </c>
      <c r="I76" s="33">
        <v>7965.91</v>
      </c>
      <c r="J76" s="32">
        <v>79.75</v>
      </c>
      <c r="K76" s="32">
        <v>0</v>
      </c>
      <c r="L76" s="32">
        <v>2351.61</v>
      </c>
      <c r="M76" s="32">
        <v>893.2</v>
      </c>
      <c r="N76" s="32">
        <v>0</v>
      </c>
      <c r="O76" s="33">
        <v>11290.47</v>
      </c>
      <c r="P76" s="32">
        <v>974.5</v>
      </c>
      <c r="Q76" s="32">
        <v>927.37</v>
      </c>
      <c r="R76" s="34">
        <v>1725.44</v>
      </c>
      <c r="S76" s="34">
        <v>3627.31</v>
      </c>
      <c r="T76" s="35">
        <v>7663.160000000002</v>
      </c>
    </row>
    <row r="77" spans="1:20" ht="18" customHeight="1">
      <c r="A77" s="30" t="s">
        <v>126</v>
      </c>
      <c r="B77" s="31" t="s">
        <v>127</v>
      </c>
      <c r="C77" s="32">
        <v>7954.84</v>
      </c>
      <c r="D77" s="30"/>
      <c r="E77" s="32">
        <v>0</v>
      </c>
      <c r="F77" s="32">
        <v>397.74</v>
      </c>
      <c r="G77" s="32">
        <v>0</v>
      </c>
      <c r="H77" s="32">
        <v>0</v>
      </c>
      <c r="I77" s="33">
        <v>8352.58</v>
      </c>
      <c r="J77" s="32">
        <v>0</v>
      </c>
      <c r="K77" s="32">
        <v>0</v>
      </c>
      <c r="L77" s="32">
        <v>2497</v>
      </c>
      <c r="M77" s="32">
        <v>3181.94</v>
      </c>
      <c r="N77" s="32">
        <v>0</v>
      </c>
      <c r="O77" s="33">
        <v>14031.52</v>
      </c>
      <c r="P77" s="32">
        <v>918.78</v>
      </c>
      <c r="Q77" s="32">
        <v>2049.97</v>
      </c>
      <c r="R77" s="34">
        <v>79.55000000000041</v>
      </c>
      <c r="S77" s="34">
        <v>3048.3</v>
      </c>
      <c r="T77" s="35">
        <v>10983.22</v>
      </c>
    </row>
    <row r="78" spans="1:20" ht="18" customHeight="1">
      <c r="A78" s="30" t="s">
        <v>128</v>
      </c>
      <c r="B78" s="36" t="s">
        <v>87</v>
      </c>
      <c r="C78" s="32">
        <v>11254.57</v>
      </c>
      <c r="D78" s="30"/>
      <c r="E78" s="32">
        <v>0</v>
      </c>
      <c r="F78" s="32">
        <v>1125.46</v>
      </c>
      <c r="G78" s="32">
        <v>0</v>
      </c>
      <c r="H78" s="32">
        <v>0</v>
      </c>
      <c r="I78" s="33">
        <v>12380.03</v>
      </c>
      <c r="J78" s="32">
        <v>0</v>
      </c>
      <c r="K78" s="32">
        <v>0</v>
      </c>
      <c r="L78" s="32">
        <v>2351.61</v>
      </c>
      <c r="M78" s="32">
        <v>0</v>
      </c>
      <c r="N78" s="32">
        <v>0</v>
      </c>
      <c r="O78" s="33">
        <v>14731.64</v>
      </c>
      <c r="P78" s="32">
        <v>1361.8</v>
      </c>
      <c r="Q78" s="32">
        <v>2160.65</v>
      </c>
      <c r="R78" s="34">
        <v>-2.2737367544323206E-13</v>
      </c>
      <c r="S78" s="34">
        <v>3522.45</v>
      </c>
      <c r="T78" s="35">
        <v>11209.189999999999</v>
      </c>
    </row>
    <row r="79" spans="1:20" ht="18" customHeight="1">
      <c r="A79" s="30" t="s">
        <v>129</v>
      </c>
      <c r="B79" s="36" t="s">
        <v>130</v>
      </c>
      <c r="C79" s="32">
        <v>11696.97</v>
      </c>
      <c r="D79" s="30"/>
      <c r="E79" s="32">
        <v>0</v>
      </c>
      <c r="F79" s="32">
        <v>0</v>
      </c>
      <c r="G79" s="32">
        <v>0</v>
      </c>
      <c r="H79" s="32">
        <v>0</v>
      </c>
      <c r="I79" s="33">
        <v>11696.97</v>
      </c>
      <c r="J79" s="32">
        <v>0</v>
      </c>
      <c r="K79" s="32">
        <v>0</v>
      </c>
      <c r="L79" s="32">
        <v>2320.23</v>
      </c>
      <c r="M79" s="32">
        <v>4561.82</v>
      </c>
      <c r="N79" s="32">
        <v>0</v>
      </c>
      <c r="O79" s="33">
        <v>18579.019999999997</v>
      </c>
      <c r="P79" s="32">
        <v>1286.67</v>
      </c>
      <c r="Q79" s="32">
        <v>3247.97</v>
      </c>
      <c r="R79" s="34">
        <v>2521.93</v>
      </c>
      <c r="S79" s="34">
        <v>7056.57</v>
      </c>
      <c r="T79" s="35">
        <v>11522.449999999997</v>
      </c>
    </row>
    <row r="80" spans="1:20" ht="18" customHeight="1">
      <c r="A80" s="30" t="s">
        <v>131</v>
      </c>
      <c r="B80" s="36" t="s">
        <v>132</v>
      </c>
      <c r="C80" s="32">
        <v>6633.29</v>
      </c>
      <c r="D80" s="30"/>
      <c r="E80" s="32">
        <v>0</v>
      </c>
      <c r="F80" s="32">
        <v>0</v>
      </c>
      <c r="G80" s="32">
        <v>0</v>
      </c>
      <c r="H80" s="32">
        <v>0</v>
      </c>
      <c r="I80" s="33">
        <v>6633.29</v>
      </c>
      <c r="J80" s="32">
        <v>2874.43</v>
      </c>
      <c r="K80" s="32">
        <v>4311.64</v>
      </c>
      <c r="L80" s="32">
        <v>2320.23</v>
      </c>
      <c r="M80" s="32">
        <v>1989.99</v>
      </c>
      <c r="N80" s="32">
        <v>0</v>
      </c>
      <c r="O80" s="33">
        <v>18129.58</v>
      </c>
      <c r="P80" s="32">
        <v>729.66</v>
      </c>
      <c r="Q80" s="32">
        <v>2091.85</v>
      </c>
      <c r="R80" s="34">
        <v>66.33000000000027</v>
      </c>
      <c r="S80" s="34">
        <v>2887.84</v>
      </c>
      <c r="T80" s="35">
        <v>15241.740000000002</v>
      </c>
    </row>
    <row r="81" spans="1:20" ht="18" customHeight="1">
      <c r="A81" s="30" t="s">
        <v>133</v>
      </c>
      <c r="B81" s="31" t="s">
        <v>134</v>
      </c>
      <c r="C81" s="32">
        <v>5524.11</v>
      </c>
      <c r="D81" s="30"/>
      <c r="E81" s="32">
        <v>0</v>
      </c>
      <c r="F81" s="32">
        <v>0</v>
      </c>
      <c r="G81" s="32">
        <v>0</v>
      </c>
      <c r="H81" s="32">
        <v>0</v>
      </c>
      <c r="I81" s="33">
        <v>5524.11</v>
      </c>
      <c r="J81" s="32">
        <v>0</v>
      </c>
      <c r="K81" s="32">
        <v>0</v>
      </c>
      <c r="L81" s="32">
        <v>2351.61</v>
      </c>
      <c r="M81" s="32">
        <v>0</v>
      </c>
      <c r="N81" s="32">
        <v>0</v>
      </c>
      <c r="O81" s="33">
        <v>7875.719999999999</v>
      </c>
      <c r="P81" s="32">
        <v>607.65</v>
      </c>
      <c r="Q81" s="32">
        <v>482.67</v>
      </c>
      <c r="R81" s="34">
        <v>-1.1368683772161603E-13</v>
      </c>
      <c r="S81" s="34">
        <v>1090.32</v>
      </c>
      <c r="T81" s="35">
        <v>6785.4</v>
      </c>
    </row>
    <row r="82" spans="1:20" ht="18" customHeight="1">
      <c r="A82" s="30" t="s">
        <v>135</v>
      </c>
      <c r="B82" s="36" t="s">
        <v>136</v>
      </c>
      <c r="C82" s="32">
        <v>11696.97</v>
      </c>
      <c r="D82" s="30"/>
      <c r="E82" s="32">
        <v>0</v>
      </c>
      <c r="F82" s="32">
        <v>0</v>
      </c>
      <c r="G82" s="32">
        <v>0</v>
      </c>
      <c r="H82" s="32">
        <v>0</v>
      </c>
      <c r="I82" s="33">
        <v>11696.97</v>
      </c>
      <c r="J82" s="32">
        <v>0</v>
      </c>
      <c r="K82" s="32">
        <v>0</v>
      </c>
      <c r="L82" s="32">
        <v>2320.23</v>
      </c>
      <c r="M82" s="32">
        <v>0</v>
      </c>
      <c r="N82" s="32">
        <v>0</v>
      </c>
      <c r="O82" s="33">
        <v>14017.2</v>
      </c>
      <c r="P82" s="32">
        <v>1286.67</v>
      </c>
      <c r="Q82" s="32">
        <v>1993.47</v>
      </c>
      <c r="R82" s="34">
        <v>2168.6499999999996</v>
      </c>
      <c r="S82" s="34">
        <v>5448.79</v>
      </c>
      <c r="T82" s="35">
        <v>8568.41</v>
      </c>
    </row>
    <row r="83" spans="1:20" ht="18" customHeight="1">
      <c r="A83" s="30" t="s">
        <v>137</v>
      </c>
      <c r="B83" s="36" t="s">
        <v>138</v>
      </c>
      <c r="C83" s="32">
        <v>13131.26</v>
      </c>
      <c r="D83" s="30"/>
      <c r="E83" s="32">
        <v>0</v>
      </c>
      <c r="F83" s="32">
        <v>656.56</v>
      </c>
      <c r="G83" s="32">
        <v>0</v>
      </c>
      <c r="H83" s="32">
        <v>0</v>
      </c>
      <c r="I83" s="33">
        <v>13787.82</v>
      </c>
      <c r="J83" s="32">
        <v>0</v>
      </c>
      <c r="K83" s="32">
        <v>0</v>
      </c>
      <c r="L83" s="32">
        <v>2351.61</v>
      </c>
      <c r="M83" s="32">
        <v>0</v>
      </c>
      <c r="N83" s="32">
        <v>0</v>
      </c>
      <c r="O83" s="33">
        <v>16139.43</v>
      </c>
      <c r="P83" s="32">
        <v>1516.66</v>
      </c>
      <c r="Q83" s="32">
        <v>2505.21</v>
      </c>
      <c r="R83" s="34">
        <v>2826.3900000000003</v>
      </c>
      <c r="S83" s="34">
        <v>6848.26</v>
      </c>
      <c r="T83" s="35">
        <v>9291.17</v>
      </c>
    </row>
    <row r="84" spans="1:20" ht="18" customHeight="1">
      <c r="A84" s="30" t="s">
        <v>139</v>
      </c>
      <c r="B84" s="36" t="s">
        <v>32</v>
      </c>
      <c r="C84" s="32">
        <v>5871.55</v>
      </c>
      <c r="D84" s="30" t="s">
        <v>140</v>
      </c>
      <c r="E84" s="32">
        <v>4740.12</v>
      </c>
      <c r="F84" s="32">
        <v>0</v>
      </c>
      <c r="G84" s="32">
        <v>0</v>
      </c>
      <c r="H84" s="32">
        <v>0</v>
      </c>
      <c r="I84" s="33">
        <v>10611.67</v>
      </c>
      <c r="J84" s="32">
        <v>0</v>
      </c>
      <c r="K84" s="32">
        <v>0</v>
      </c>
      <c r="L84" s="32">
        <v>2375.75</v>
      </c>
      <c r="M84" s="32">
        <v>0</v>
      </c>
      <c r="N84" s="32">
        <v>0</v>
      </c>
      <c r="O84" s="33">
        <v>12987.42</v>
      </c>
      <c r="P84" s="32">
        <v>645.87</v>
      </c>
      <c r="Q84" s="32">
        <v>1871.24</v>
      </c>
      <c r="R84" s="34">
        <v>58.719999999999914</v>
      </c>
      <c r="S84" s="34">
        <v>2575.83</v>
      </c>
      <c r="T84" s="35">
        <v>10411.59</v>
      </c>
    </row>
    <row r="85" spans="1:20" ht="18" customHeight="1">
      <c r="A85" s="30" t="s">
        <v>141</v>
      </c>
      <c r="B85" s="36" t="s">
        <v>142</v>
      </c>
      <c r="C85" s="32">
        <v>3343.43</v>
      </c>
      <c r="D85" s="30"/>
      <c r="E85" s="32">
        <v>0</v>
      </c>
      <c r="F85" s="32">
        <v>0</v>
      </c>
      <c r="G85" s="32">
        <v>0</v>
      </c>
      <c r="H85" s="32">
        <v>0</v>
      </c>
      <c r="I85" s="33">
        <v>3343.43</v>
      </c>
      <c r="J85" s="32">
        <v>0</v>
      </c>
      <c r="K85" s="32">
        <v>0</v>
      </c>
      <c r="L85" s="32">
        <f>2351.61-309.09</f>
        <v>2042.5200000000002</v>
      </c>
      <c r="M85" s="32">
        <v>0</v>
      </c>
      <c r="N85" s="32">
        <v>0</v>
      </c>
      <c r="O85" s="33">
        <v>5695.04</v>
      </c>
      <c r="P85" s="32">
        <v>318.74</v>
      </c>
      <c r="Q85" s="32">
        <v>45.05</v>
      </c>
      <c r="R85" s="34">
        <v>1383.91</v>
      </c>
      <c r="S85" s="34">
        <v>1747.7</v>
      </c>
      <c r="T85" s="35">
        <v>3947.34</v>
      </c>
    </row>
    <row r="86" spans="1:20" ht="18" customHeight="1">
      <c r="A86" s="30" t="s">
        <v>143</v>
      </c>
      <c r="B86" s="36" t="s">
        <v>144</v>
      </c>
      <c r="C86" s="32">
        <v>11696.97</v>
      </c>
      <c r="D86" s="30"/>
      <c r="E86" s="32">
        <v>0</v>
      </c>
      <c r="F86" s="32">
        <v>0</v>
      </c>
      <c r="G86" s="32">
        <v>0</v>
      </c>
      <c r="H86" s="32">
        <v>0</v>
      </c>
      <c r="I86" s="33">
        <v>11696.97</v>
      </c>
      <c r="J86" s="32">
        <v>0</v>
      </c>
      <c r="K86" s="32">
        <v>0</v>
      </c>
      <c r="L86" s="32">
        <v>2320.23</v>
      </c>
      <c r="M86" s="32">
        <v>0</v>
      </c>
      <c r="N86" s="32">
        <v>0</v>
      </c>
      <c r="O86" s="33">
        <v>14017.2</v>
      </c>
      <c r="P86" s="32">
        <v>1286.67</v>
      </c>
      <c r="Q86" s="32">
        <v>1993.47</v>
      </c>
      <c r="R86" s="34">
        <v>-2.2737367544323206E-13</v>
      </c>
      <c r="S86" s="34">
        <v>3280.14</v>
      </c>
      <c r="T86" s="35">
        <v>10737.06</v>
      </c>
    </row>
    <row r="87" spans="1:20" ht="18" customHeight="1">
      <c r="A87" s="30" t="s">
        <v>145</v>
      </c>
      <c r="B87" s="36" t="s">
        <v>91</v>
      </c>
      <c r="C87" s="32">
        <v>11696.97</v>
      </c>
      <c r="D87" s="30"/>
      <c r="E87" s="32">
        <v>0</v>
      </c>
      <c r="F87" s="32">
        <v>584.85</v>
      </c>
      <c r="G87" s="32">
        <v>0</v>
      </c>
      <c r="H87" s="32">
        <v>0</v>
      </c>
      <c r="I87" s="33">
        <v>12281.82</v>
      </c>
      <c r="J87" s="32">
        <v>0</v>
      </c>
      <c r="K87" s="32">
        <v>0</v>
      </c>
      <c r="L87" s="32">
        <v>7810.19</v>
      </c>
      <c r="M87" s="32">
        <v>8187.88</v>
      </c>
      <c r="N87" s="32">
        <v>0</v>
      </c>
      <c r="O87" s="33">
        <v>28279.89</v>
      </c>
      <c r="P87" s="32">
        <v>1351</v>
      </c>
      <c r="Q87" s="32">
        <v>4388.28</v>
      </c>
      <c r="R87" s="34">
        <v>0</v>
      </c>
      <c r="S87" s="34">
        <v>5739.28</v>
      </c>
      <c r="T87" s="35">
        <v>22540.61</v>
      </c>
    </row>
    <row r="88" spans="1:20" ht="18" customHeight="1">
      <c r="A88" s="30" t="s">
        <v>146</v>
      </c>
      <c r="B88" s="36" t="s">
        <v>147</v>
      </c>
      <c r="C88" s="32">
        <v>7268.77</v>
      </c>
      <c r="D88" s="30"/>
      <c r="E88" s="32">
        <v>0</v>
      </c>
      <c r="F88" s="32">
        <v>0</v>
      </c>
      <c r="G88" s="32">
        <v>0</v>
      </c>
      <c r="H88" s="32">
        <v>0</v>
      </c>
      <c r="I88" s="33">
        <v>7268.77</v>
      </c>
      <c r="J88" s="32">
        <v>0</v>
      </c>
      <c r="K88" s="32">
        <v>0</v>
      </c>
      <c r="L88" s="32">
        <v>2375.75</v>
      </c>
      <c r="M88" s="32">
        <v>0</v>
      </c>
      <c r="N88" s="32">
        <v>0</v>
      </c>
      <c r="O88" s="33">
        <v>9644.52</v>
      </c>
      <c r="P88" s="32">
        <v>799.56</v>
      </c>
      <c r="Q88" s="32">
        <v>1389.41</v>
      </c>
      <c r="R88" s="34">
        <v>117.99</v>
      </c>
      <c r="S88" s="34">
        <v>2306.96</v>
      </c>
      <c r="T88" s="35">
        <v>7337.56</v>
      </c>
    </row>
    <row r="89" spans="1:20" ht="18" customHeight="1">
      <c r="A89" s="30" t="s">
        <v>148</v>
      </c>
      <c r="B89" s="36" t="s">
        <v>149</v>
      </c>
      <c r="C89" s="32">
        <v>13395.39</v>
      </c>
      <c r="D89" s="30"/>
      <c r="E89" s="32">
        <v>0</v>
      </c>
      <c r="F89" s="32">
        <v>1339.54</v>
      </c>
      <c r="G89" s="32">
        <v>0</v>
      </c>
      <c r="H89" s="32">
        <v>0</v>
      </c>
      <c r="I89" s="33">
        <v>14734.93</v>
      </c>
      <c r="J89" s="32">
        <v>0</v>
      </c>
      <c r="K89" s="32">
        <v>0</v>
      </c>
      <c r="L89" s="32">
        <v>4250</v>
      </c>
      <c r="M89" s="32">
        <v>0</v>
      </c>
      <c r="N89" s="32">
        <v>0</v>
      </c>
      <c r="O89" s="33">
        <v>16434.93</v>
      </c>
      <c r="P89" s="32">
        <v>1620.84</v>
      </c>
      <c r="Q89" s="32">
        <v>2737.01</v>
      </c>
      <c r="R89" s="34">
        <v>2.2737367544323206E-13</v>
      </c>
      <c r="S89" s="34">
        <v>4357.85</v>
      </c>
      <c r="T89" s="35">
        <v>12077.08</v>
      </c>
    </row>
    <row r="90" spans="1:20" ht="18" customHeight="1">
      <c r="A90" s="30" t="s">
        <v>150</v>
      </c>
      <c r="B90" s="36" t="s">
        <v>99</v>
      </c>
      <c r="C90" s="32">
        <v>12156.76</v>
      </c>
      <c r="D90" s="30"/>
      <c r="E90" s="32">
        <v>0</v>
      </c>
      <c r="F90" s="32">
        <v>0</v>
      </c>
      <c r="G90" s="32">
        <v>0</v>
      </c>
      <c r="H90" s="32">
        <v>0</v>
      </c>
      <c r="I90" s="33">
        <v>12156.76</v>
      </c>
      <c r="J90" s="32">
        <v>0</v>
      </c>
      <c r="K90" s="32">
        <v>0</v>
      </c>
      <c r="L90" s="32">
        <v>2351.61</v>
      </c>
      <c r="M90" s="32">
        <v>0</v>
      </c>
      <c r="N90" s="32">
        <v>0</v>
      </c>
      <c r="O90" s="33">
        <v>14508.37</v>
      </c>
      <c r="P90" s="32">
        <v>1337.24</v>
      </c>
      <c r="Q90" s="32">
        <v>2106.01</v>
      </c>
      <c r="R90" s="34">
        <v>437.1099999999999</v>
      </c>
      <c r="S90" s="34">
        <v>3880.36</v>
      </c>
      <c r="T90" s="35">
        <v>10628.01</v>
      </c>
    </row>
    <row r="91" spans="1:20" ht="18" customHeight="1">
      <c r="A91" s="30" t="s">
        <v>151</v>
      </c>
      <c r="B91" s="36" t="s">
        <v>152</v>
      </c>
      <c r="C91" s="32">
        <v>5317.04</v>
      </c>
      <c r="D91" s="30"/>
      <c r="E91" s="32">
        <v>0</v>
      </c>
      <c r="F91" s="32">
        <v>0</v>
      </c>
      <c r="G91" s="32">
        <v>0</v>
      </c>
      <c r="H91" s="32">
        <v>0</v>
      </c>
      <c r="I91" s="33">
        <v>5317.04</v>
      </c>
      <c r="J91" s="32">
        <v>0</v>
      </c>
      <c r="K91" s="32">
        <v>0</v>
      </c>
      <c r="L91" s="32">
        <v>7668.65</v>
      </c>
      <c r="M91" s="32">
        <v>0</v>
      </c>
      <c r="N91" s="32">
        <v>0</v>
      </c>
      <c r="O91" s="33">
        <v>12985.689999999999</v>
      </c>
      <c r="P91" s="32">
        <v>584.87</v>
      </c>
      <c r="Q91" s="32">
        <v>431.99</v>
      </c>
      <c r="R91" s="34">
        <v>1366.58</v>
      </c>
      <c r="S91" s="34">
        <v>2383.44</v>
      </c>
      <c r="T91" s="35">
        <v>10602.249999999998</v>
      </c>
    </row>
    <row r="92" spans="1:20" ht="18" customHeight="1">
      <c r="A92" s="30" t="s">
        <v>153</v>
      </c>
      <c r="B92" s="36" t="s">
        <v>154</v>
      </c>
      <c r="C92" s="32">
        <v>12156.76</v>
      </c>
      <c r="D92" s="30"/>
      <c r="E92" s="32">
        <v>0</v>
      </c>
      <c r="F92" s="32">
        <v>607.84</v>
      </c>
      <c r="G92" s="32">
        <v>0</v>
      </c>
      <c r="H92" s="32">
        <v>0</v>
      </c>
      <c r="I92" s="33">
        <v>12764.6</v>
      </c>
      <c r="J92" s="32">
        <v>0</v>
      </c>
      <c r="K92" s="32">
        <v>0</v>
      </c>
      <c r="L92" s="32">
        <v>2375.75</v>
      </c>
      <c r="M92" s="32">
        <v>0</v>
      </c>
      <c r="N92" s="32">
        <v>0</v>
      </c>
      <c r="O92" s="33">
        <v>15140.35</v>
      </c>
      <c r="P92" s="32">
        <v>1404.11</v>
      </c>
      <c r="Q92" s="32">
        <v>2355.6</v>
      </c>
      <c r="R92" s="34">
        <v>1821.57</v>
      </c>
      <c r="S92" s="34">
        <v>5581.28</v>
      </c>
      <c r="T92" s="35">
        <v>9559.07</v>
      </c>
    </row>
    <row r="93" spans="1:20" ht="18" customHeight="1">
      <c r="A93" s="30" t="s">
        <v>155</v>
      </c>
      <c r="B93" s="31" t="s">
        <v>156</v>
      </c>
      <c r="C93" s="32">
        <v>5524.11</v>
      </c>
      <c r="D93" s="30"/>
      <c r="E93" s="32">
        <v>0</v>
      </c>
      <c r="F93" s="32">
        <v>0</v>
      </c>
      <c r="G93" s="32">
        <v>0</v>
      </c>
      <c r="H93" s="32">
        <v>0</v>
      </c>
      <c r="I93" s="33">
        <v>5524.11</v>
      </c>
      <c r="J93" s="32">
        <v>0</v>
      </c>
      <c r="K93" s="32">
        <v>0</v>
      </c>
      <c r="L93" s="32">
        <v>2375.75</v>
      </c>
      <c r="M93" s="32">
        <v>0</v>
      </c>
      <c r="N93" s="32">
        <v>0</v>
      </c>
      <c r="O93" s="33">
        <v>7899.86</v>
      </c>
      <c r="P93" s="32">
        <v>607.65</v>
      </c>
      <c r="Q93" s="32">
        <v>256.78</v>
      </c>
      <c r="R93" s="34">
        <v>1102.15</v>
      </c>
      <c r="S93" s="34">
        <v>1966.58</v>
      </c>
      <c r="T93" s="35">
        <v>5933.28</v>
      </c>
    </row>
    <row r="94" spans="1:20" ht="18" customHeight="1">
      <c r="A94" s="30" t="s">
        <v>157</v>
      </c>
      <c r="B94" s="36" t="s">
        <v>158</v>
      </c>
      <c r="C94" s="32">
        <v>6633.29</v>
      </c>
      <c r="D94" s="30"/>
      <c r="E94" s="32">
        <v>0</v>
      </c>
      <c r="F94" s="32">
        <v>0</v>
      </c>
      <c r="G94" s="32">
        <v>0</v>
      </c>
      <c r="H94" s="32">
        <v>0</v>
      </c>
      <c r="I94" s="33">
        <v>6633.29</v>
      </c>
      <c r="J94" s="32">
        <v>0</v>
      </c>
      <c r="K94" s="32">
        <v>0</v>
      </c>
      <c r="L94" s="32">
        <v>2375.75</v>
      </c>
      <c r="M94" s="32">
        <v>0</v>
      </c>
      <c r="N94" s="32">
        <v>0</v>
      </c>
      <c r="O94" s="33">
        <v>9009.04</v>
      </c>
      <c r="P94" s="32">
        <v>729.66</v>
      </c>
      <c r="Q94" s="32">
        <v>754.14</v>
      </c>
      <c r="R94" s="34">
        <v>1350.0000000000005</v>
      </c>
      <c r="S94" s="34">
        <v>2833.8</v>
      </c>
      <c r="T94" s="35">
        <v>6175.240000000001</v>
      </c>
    </row>
    <row r="95" spans="1:20" ht="18" customHeight="1">
      <c r="A95" s="30" t="s">
        <v>159</v>
      </c>
      <c r="B95" s="36" t="s">
        <v>160</v>
      </c>
      <c r="C95" s="32">
        <v>6705.05</v>
      </c>
      <c r="D95" s="30"/>
      <c r="E95" s="32">
        <v>0</v>
      </c>
      <c r="F95" s="32">
        <v>670.51</v>
      </c>
      <c r="G95" s="32">
        <v>0</v>
      </c>
      <c r="H95" s="32">
        <v>0</v>
      </c>
      <c r="I95" s="33">
        <v>7375.56</v>
      </c>
      <c r="J95" s="32">
        <v>0</v>
      </c>
      <c r="K95" s="32">
        <v>0</v>
      </c>
      <c r="L95" s="32">
        <v>13272.78</v>
      </c>
      <c r="M95" s="32">
        <v>3352.53</v>
      </c>
      <c r="N95" s="32">
        <v>0</v>
      </c>
      <c r="O95" s="33">
        <v>24000.87</v>
      </c>
      <c r="P95" s="32">
        <v>737.56</v>
      </c>
      <c r="Q95" s="32">
        <v>1773.76</v>
      </c>
      <c r="R95" s="34">
        <v>2178.47</v>
      </c>
      <c r="S95" s="34">
        <v>4689.79</v>
      </c>
      <c r="T95" s="35">
        <v>19311.079999999998</v>
      </c>
    </row>
    <row r="96" spans="1:20" ht="18" customHeight="1">
      <c r="A96" s="30" t="s">
        <v>161</v>
      </c>
      <c r="B96" s="36" t="s">
        <v>162</v>
      </c>
      <c r="C96" s="32">
        <v>8267.53</v>
      </c>
      <c r="D96" s="30"/>
      <c r="E96" s="32">
        <v>0</v>
      </c>
      <c r="F96" s="32">
        <v>413.38</v>
      </c>
      <c r="G96" s="32">
        <v>0</v>
      </c>
      <c r="H96" s="32">
        <v>0</v>
      </c>
      <c r="I96" s="33">
        <v>8680.91</v>
      </c>
      <c r="J96" s="32">
        <v>0</v>
      </c>
      <c r="K96" s="32">
        <v>0</v>
      </c>
      <c r="L96" s="32">
        <v>2351.61</v>
      </c>
      <c r="M96" s="32">
        <v>0</v>
      </c>
      <c r="N96" s="32">
        <v>0</v>
      </c>
      <c r="O96" s="33">
        <v>11032.52</v>
      </c>
      <c r="P96" s="32">
        <v>954.9</v>
      </c>
      <c r="Q96" s="32">
        <v>1203.16</v>
      </c>
      <c r="R96" s="34">
        <v>-1.1368683772161603E-13</v>
      </c>
      <c r="S96" s="34">
        <v>2158.06</v>
      </c>
      <c r="T96" s="35">
        <v>8874.460000000001</v>
      </c>
    </row>
    <row r="97" spans="1:20" ht="18" customHeight="1">
      <c r="A97" s="30" t="s">
        <v>163</v>
      </c>
      <c r="B97" s="36" t="s">
        <v>38</v>
      </c>
      <c r="C97" s="32">
        <v>6633.29</v>
      </c>
      <c r="D97" s="30"/>
      <c r="E97" s="32">
        <v>0</v>
      </c>
      <c r="F97" s="32">
        <v>0</v>
      </c>
      <c r="G97" s="32">
        <v>0</v>
      </c>
      <c r="H97" s="32">
        <v>0</v>
      </c>
      <c r="I97" s="33">
        <v>6633.29</v>
      </c>
      <c r="J97" s="32">
        <v>0</v>
      </c>
      <c r="K97" s="32">
        <v>0</v>
      </c>
      <c r="L97" s="32">
        <v>8984.9</v>
      </c>
      <c r="M97" s="32">
        <v>5441.76</v>
      </c>
      <c r="N97" s="32">
        <v>0</v>
      </c>
      <c r="O97" s="33">
        <v>21059.949999999997</v>
      </c>
      <c r="P97" s="32">
        <v>729.66</v>
      </c>
      <c r="Q97" s="32">
        <v>2198.49</v>
      </c>
      <c r="R97" s="34">
        <v>1466.5700000000006</v>
      </c>
      <c r="S97" s="34">
        <v>4394.72</v>
      </c>
      <c r="T97" s="35">
        <v>16665.229999999996</v>
      </c>
    </row>
    <row r="98" spans="1:20" ht="18" customHeight="1">
      <c r="A98" s="30" t="s">
        <v>164</v>
      </c>
      <c r="B98" s="36" t="s">
        <v>132</v>
      </c>
      <c r="C98" s="32">
        <v>8267.53</v>
      </c>
      <c r="D98" s="30"/>
      <c r="E98" s="32">
        <v>0</v>
      </c>
      <c r="F98" s="32">
        <v>826.75</v>
      </c>
      <c r="G98" s="32">
        <v>0</v>
      </c>
      <c r="H98" s="32">
        <v>0</v>
      </c>
      <c r="I98" s="33">
        <v>9094.28</v>
      </c>
      <c r="J98" s="32">
        <v>0</v>
      </c>
      <c r="K98" s="32">
        <v>0</v>
      </c>
      <c r="L98" s="32">
        <v>2320.23</v>
      </c>
      <c r="M98" s="32">
        <v>0</v>
      </c>
      <c r="N98" s="32">
        <v>0</v>
      </c>
      <c r="O98" s="33">
        <v>11414.51</v>
      </c>
      <c r="P98" s="32">
        <v>1000.37</v>
      </c>
      <c r="Q98" s="32">
        <v>1304.33</v>
      </c>
      <c r="R98" s="34">
        <v>82.68000000000018</v>
      </c>
      <c r="S98" s="34">
        <v>2387.38</v>
      </c>
      <c r="T98" s="35">
        <v>9027.130000000001</v>
      </c>
    </row>
    <row r="99" spans="1:20" ht="18" customHeight="1">
      <c r="A99" s="30" t="s">
        <v>165</v>
      </c>
      <c r="B99" s="36" t="s">
        <v>166</v>
      </c>
      <c r="C99" s="32">
        <v>5017.5</v>
      </c>
      <c r="D99" s="30"/>
      <c r="E99" s="32">
        <v>0</v>
      </c>
      <c r="F99" s="32">
        <v>0</v>
      </c>
      <c r="G99" s="32">
        <v>0</v>
      </c>
      <c r="H99" s="32">
        <v>0</v>
      </c>
      <c r="I99" s="33">
        <v>5017.5</v>
      </c>
      <c r="J99" s="32">
        <v>0</v>
      </c>
      <c r="K99" s="32">
        <v>0</v>
      </c>
      <c r="L99" s="32">
        <v>2544.69</v>
      </c>
      <c r="M99" s="32">
        <v>0</v>
      </c>
      <c r="N99" s="32">
        <v>0</v>
      </c>
      <c r="O99" s="33">
        <v>7562.19</v>
      </c>
      <c r="P99" s="32">
        <v>551.93</v>
      </c>
      <c r="Q99" s="32">
        <v>313.42</v>
      </c>
      <c r="R99" s="34">
        <v>1796.31</v>
      </c>
      <c r="S99" s="34">
        <v>2661.66</v>
      </c>
      <c r="T99" s="35">
        <v>4900.530000000001</v>
      </c>
    </row>
    <row r="100" spans="1:20" ht="18" customHeight="1">
      <c r="A100" s="30" t="s">
        <v>167</v>
      </c>
      <c r="B100" s="36" t="s">
        <v>168</v>
      </c>
      <c r="C100" s="32">
        <v>12156.76</v>
      </c>
      <c r="D100" s="30"/>
      <c r="E100" s="32">
        <v>0</v>
      </c>
      <c r="F100" s="32">
        <v>0</v>
      </c>
      <c r="G100" s="32">
        <v>0</v>
      </c>
      <c r="H100" s="32">
        <v>0</v>
      </c>
      <c r="I100" s="33">
        <v>12156.76</v>
      </c>
      <c r="J100" s="32">
        <v>0</v>
      </c>
      <c r="K100" s="32">
        <v>0</v>
      </c>
      <c r="L100" s="32">
        <v>13856.76</v>
      </c>
      <c r="M100" s="32">
        <v>0</v>
      </c>
      <c r="N100" s="32">
        <v>0</v>
      </c>
      <c r="O100" s="33">
        <v>26013.52</v>
      </c>
      <c r="P100" s="32">
        <v>1337.24</v>
      </c>
      <c r="Q100" s="32">
        <v>1845.98</v>
      </c>
      <c r="R100" s="34">
        <v>2120.5699999999997</v>
      </c>
      <c r="S100" s="34">
        <v>5303.79</v>
      </c>
      <c r="T100" s="35">
        <v>20709.73</v>
      </c>
    </row>
    <row r="101" spans="1:20" ht="18" customHeight="1">
      <c r="A101" s="30" t="s">
        <v>169</v>
      </c>
      <c r="B101" s="36" t="s">
        <v>44</v>
      </c>
      <c r="C101" s="32">
        <v>13131.26</v>
      </c>
      <c r="D101" s="30"/>
      <c r="E101" s="32">
        <v>0</v>
      </c>
      <c r="F101" s="32">
        <v>733.53</v>
      </c>
      <c r="G101" s="32">
        <v>0</v>
      </c>
      <c r="H101" s="32">
        <v>0</v>
      </c>
      <c r="I101" s="33">
        <v>13864.79</v>
      </c>
      <c r="J101" s="32">
        <v>0</v>
      </c>
      <c r="K101" s="32">
        <v>0</v>
      </c>
      <c r="L101" s="32">
        <v>2351.61</v>
      </c>
      <c r="M101" s="32">
        <v>2953.7</v>
      </c>
      <c r="N101" s="32">
        <v>0</v>
      </c>
      <c r="O101" s="33">
        <v>19170.100000000002</v>
      </c>
      <c r="P101" s="32">
        <v>1694.48</v>
      </c>
      <c r="Q101" s="32">
        <v>3254.99</v>
      </c>
      <c r="R101" s="34">
        <v>126.36000000000013</v>
      </c>
      <c r="S101" s="34">
        <v>5075.83</v>
      </c>
      <c r="T101" s="35">
        <v>14094.270000000002</v>
      </c>
    </row>
    <row r="102" spans="1:20" ht="18" customHeight="1">
      <c r="A102" s="30" t="s">
        <v>170</v>
      </c>
      <c r="B102" s="36" t="s">
        <v>46</v>
      </c>
      <c r="C102" s="32">
        <v>6053.36</v>
      </c>
      <c r="D102" s="30"/>
      <c r="E102" s="32">
        <v>0</v>
      </c>
      <c r="F102" s="32">
        <v>0</v>
      </c>
      <c r="G102" s="32">
        <v>0</v>
      </c>
      <c r="H102" s="32">
        <v>0</v>
      </c>
      <c r="I102" s="33">
        <v>6053.36</v>
      </c>
      <c r="J102" s="32">
        <v>0</v>
      </c>
      <c r="K102" s="32">
        <v>0</v>
      </c>
      <c r="L102" s="32">
        <v>2375.75</v>
      </c>
      <c r="M102" s="32">
        <v>1392.27</v>
      </c>
      <c r="N102" s="32">
        <v>0</v>
      </c>
      <c r="O102" s="33">
        <v>9821.380000000001</v>
      </c>
      <c r="P102" s="32">
        <v>819.02</v>
      </c>
      <c r="Q102" s="32">
        <v>1231.56</v>
      </c>
      <c r="R102" s="34">
        <v>1060.5300000000002</v>
      </c>
      <c r="S102" s="34">
        <v>3111.11</v>
      </c>
      <c r="T102" s="35">
        <v>6710.27</v>
      </c>
    </row>
    <row r="103" spans="1:20" ht="18" customHeight="1">
      <c r="A103" s="30" t="s">
        <v>171</v>
      </c>
      <c r="B103" s="36" t="s">
        <v>172</v>
      </c>
      <c r="C103" s="32">
        <v>12156.76</v>
      </c>
      <c r="D103" s="30"/>
      <c r="E103" s="32">
        <v>0</v>
      </c>
      <c r="F103" s="32">
        <v>0</v>
      </c>
      <c r="G103" s="32">
        <v>0</v>
      </c>
      <c r="H103" s="32">
        <v>0</v>
      </c>
      <c r="I103" s="33">
        <v>12156.76</v>
      </c>
      <c r="J103" s="32">
        <v>0</v>
      </c>
      <c r="K103" s="32">
        <v>0</v>
      </c>
      <c r="L103" s="32">
        <v>2375.75</v>
      </c>
      <c r="M103" s="32">
        <v>0</v>
      </c>
      <c r="N103" s="32">
        <v>0</v>
      </c>
      <c r="O103" s="33">
        <v>14532.51</v>
      </c>
      <c r="P103" s="32">
        <v>1337.24</v>
      </c>
      <c r="Q103" s="32">
        <v>2674.34</v>
      </c>
      <c r="R103" s="34">
        <v>1357.3699999999997</v>
      </c>
      <c r="S103" s="34">
        <v>5368.95</v>
      </c>
      <c r="T103" s="35">
        <v>9163.560000000001</v>
      </c>
    </row>
    <row r="104" spans="1:20" ht="18" customHeight="1">
      <c r="A104" s="30" t="s">
        <v>173</v>
      </c>
      <c r="B104" s="36" t="s">
        <v>99</v>
      </c>
      <c r="C104" s="32">
        <v>7965.16</v>
      </c>
      <c r="D104" s="30"/>
      <c r="E104" s="32">
        <v>0</v>
      </c>
      <c r="F104" s="32">
        <v>0</v>
      </c>
      <c r="G104" s="32">
        <v>0</v>
      </c>
      <c r="H104" s="32">
        <v>0</v>
      </c>
      <c r="I104" s="33">
        <v>7965.16</v>
      </c>
      <c r="J104" s="32">
        <v>0</v>
      </c>
      <c r="K104" s="32">
        <v>0</v>
      </c>
      <c r="L104" s="32">
        <v>10340.91</v>
      </c>
      <c r="M104" s="32">
        <v>0</v>
      </c>
      <c r="N104" s="32">
        <v>0</v>
      </c>
      <c r="O104" s="33">
        <v>18306.07</v>
      </c>
      <c r="P104" s="32">
        <v>876.17</v>
      </c>
      <c r="Q104" s="32">
        <v>1055.77</v>
      </c>
      <c r="R104" s="34">
        <v>168.1500000000002</v>
      </c>
      <c r="S104" s="34">
        <v>2100.09</v>
      </c>
      <c r="T104" s="35">
        <v>16205.98</v>
      </c>
    </row>
    <row r="105" spans="1:20" ht="18" customHeight="1">
      <c r="A105" s="30" t="s">
        <v>174</v>
      </c>
      <c r="B105" s="36" t="s">
        <v>175</v>
      </c>
      <c r="C105" s="32">
        <v>11696.97</v>
      </c>
      <c r="D105" s="30"/>
      <c r="E105" s="32">
        <v>0</v>
      </c>
      <c r="F105" s="32">
        <v>584.85</v>
      </c>
      <c r="G105" s="32">
        <v>0</v>
      </c>
      <c r="H105" s="32">
        <v>0</v>
      </c>
      <c r="I105" s="33">
        <v>12281.82</v>
      </c>
      <c r="J105" s="32">
        <v>0</v>
      </c>
      <c r="K105" s="32">
        <v>0</v>
      </c>
      <c r="L105" s="32">
        <v>2544.69</v>
      </c>
      <c r="M105" s="32">
        <v>0</v>
      </c>
      <c r="N105" s="32">
        <v>0</v>
      </c>
      <c r="O105" s="33">
        <v>14826.51</v>
      </c>
      <c r="P105" s="32">
        <v>1351</v>
      </c>
      <c r="Q105" s="32">
        <v>2084.48</v>
      </c>
      <c r="R105" s="34">
        <v>116.9699999999998</v>
      </c>
      <c r="S105" s="34">
        <v>3552.45</v>
      </c>
      <c r="T105" s="35">
        <v>11274.060000000001</v>
      </c>
    </row>
    <row r="106" spans="1:20" ht="18" customHeight="1">
      <c r="A106" s="30" t="s">
        <v>176</v>
      </c>
      <c r="B106" s="36" t="s">
        <v>127</v>
      </c>
      <c r="C106" s="32">
        <v>8267.53</v>
      </c>
      <c r="D106" s="30"/>
      <c r="E106" s="32">
        <v>0</v>
      </c>
      <c r="F106" s="32">
        <v>826.75</v>
      </c>
      <c r="G106" s="32">
        <v>0</v>
      </c>
      <c r="H106" s="32">
        <v>0</v>
      </c>
      <c r="I106" s="33">
        <v>9094.28</v>
      </c>
      <c r="J106" s="32">
        <v>0</v>
      </c>
      <c r="K106" s="32">
        <v>0</v>
      </c>
      <c r="L106" s="32">
        <v>2320.23</v>
      </c>
      <c r="M106" s="32">
        <v>0</v>
      </c>
      <c r="N106" s="32">
        <v>0</v>
      </c>
      <c r="O106" s="33">
        <v>11414.51</v>
      </c>
      <c r="P106" s="32">
        <v>1000.37</v>
      </c>
      <c r="Q106" s="32">
        <v>1356.47</v>
      </c>
      <c r="R106" s="34">
        <v>1.1368683772161603E-13</v>
      </c>
      <c r="S106" s="34">
        <v>2356.84</v>
      </c>
      <c r="T106" s="35">
        <v>9057.67</v>
      </c>
    </row>
    <row r="107" spans="1:20" ht="18" customHeight="1">
      <c r="A107" s="30" t="s">
        <v>177</v>
      </c>
      <c r="B107" s="31" t="s">
        <v>60</v>
      </c>
      <c r="C107" s="32">
        <v>11696.97</v>
      </c>
      <c r="D107" s="30"/>
      <c r="E107" s="32">
        <v>0</v>
      </c>
      <c r="F107" s="32">
        <v>591.48</v>
      </c>
      <c r="G107" s="32">
        <v>0</v>
      </c>
      <c r="H107" s="32">
        <v>0</v>
      </c>
      <c r="I107" s="33">
        <v>12288.45</v>
      </c>
      <c r="J107" s="32">
        <v>0</v>
      </c>
      <c r="K107" s="32">
        <v>0</v>
      </c>
      <c r="L107" s="32">
        <v>2351.61</v>
      </c>
      <c r="M107" s="32">
        <v>132.72</v>
      </c>
      <c r="N107" s="32">
        <v>0</v>
      </c>
      <c r="O107" s="33">
        <v>14772.78</v>
      </c>
      <c r="P107" s="32">
        <v>1366.33</v>
      </c>
      <c r="Q107" s="32">
        <v>2170.72</v>
      </c>
      <c r="R107" s="34">
        <v>4.547473508864641E-13</v>
      </c>
      <c r="S107" s="34">
        <v>3537.05</v>
      </c>
      <c r="T107" s="35">
        <v>11235.73</v>
      </c>
    </row>
    <row r="108" spans="1:20" ht="18" customHeight="1">
      <c r="A108" s="30" t="s">
        <v>178</v>
      </c>
      <c r="B108" s="36" t="s">
        <v>136</v>
      </c>
      <c r="C108" s="32">
        <v>11696.97</v>
      </c>
      <c r="D108" s="30"/>
      <c r="E108" s="32">
        <v>0</v>
      </c>
      <c r="F108" s="32">
        <v>0</v>
      </c>
      <c r="G108" s="32">
        <v>0</v>
      </c>
      <c r="H108" s="32">
        <v>0</v>
      </c>
      <c r="I108" s="33">
        <v>11696.97</v>
      </c>
      <c r="J108" s="32">
        <v>0</v>
      </c>
      <c r="K108" s="32">
        <v>0</v>
      </c>
      <c r="L108" s="32">
        <v>2375.75</v>
      </c>
      <c r="M108" s="32">
        <v>0</v>
      </c>
      <c r="N108" s="32">
        <v>0</v>
      </c>
      <c r="O108" s="33">
        <v>14072.72</v>
      </c>
      <c r="P108" s="32">
        <v>1286.67</v>
      </c>
      <c r="Q108" s="32">
        <v>1941.34</v>
      </c>
      <c r="R108" s="34">
        <v>1983.7299999999996</v>
      </c>
      <c r="S108" s="34">
        <v>5211.74</v>
      </c>
      <c r="T108" s="35">
        <v>8860.98</v>
      </c>
    </row>
    <row r="109" spans="1:20" ht="18" customHeight="1">
      <c r="A109" s="30" t="s">
        <v>179</v>
      </c>
      <c r="B109" s="36" t="s">
        <v>180</v>
      </c>
      <c r="C109" s="32">
        <v>5871.55</v>
      </c>
      <c r="D109" s="30"/>
      <c r="E109" s="32">
        <v>0</v>
      </c>
      <c r="F109" s="32">
        <v>0</v>
      </c>
      <c r="G109" s="32">
        <v>0</v>
      </c>
      <c r="H109" s="32">
        <v>0</v>
      </c>
      <c r="I109" s="33">
        <v>5871.55</v>
      </c>
      <c r="J109" s="32">
        <v>0</v>
      </c>
      <c r="K109" s="32">
        <v>0</v>
      </c>
      <c r="L109" s="32">
        <v>2375.75</v>
      </c>
      <c r="M109" s="32">
        <v>0</v>
      </c>
      <c r="N109" s="32">
        <v>0</v>
      </c>
      <c r="O109" s="33">
        <v>8247.3</v>
      </c>
      <c r="P109" s="32">
        <v>645.87</v>
      </c>
      <c r="Q109" s="32">
        <v>567.7</v>
      </c>
      <c r="R109" s="34">
        <v>1395.39</v>
      </c>
      <c r="S109" s="34">
        <v>2608.96</v>
      </c>
      <c r="T109" s="35">
        <v>5638.339999999999</v>
      </c>
    </row>
    <row r="110" spans="1:20" ht="18" customHeight="1">
      <c r="A110" s="30" t="s">
        <v>181</v>
      </c>
      <c r="B110" s="36" t="s">
        <v>182</v>
      </c>
      <c r="C110" s="32">
        <v>12156.76</v>
      </c>
      <c r="D110" s="30"/>
      <c r="E110" s="32">
        <v>0</v>
      </c>
      <c r="F110" s="32">
        <v>607.84</v>
      </c>
      <c r="G110" s="32">
        <v>0</v>
      </c>
      <c r="H110" s="32">
        <v>0</v>
      </c>
      <c r="I110" s="33">
        <v>12764.6</v>
      </c>
      <c r="J110" s="32">
        <v>0</v>
      </c>
      <c r="K110" s="32">
        <v>0</v>
      </c>
      <c r="L110" s="32">
        <v>2617.08</v>
      </c>
      <c r="M110" s="32">
        <v>0</v>
      </c>
      <c r="N110" s="32">
        <v>1404.11</v>
      </c>
      <c r="O110" s="33">
        <v>16785.79</v>
      </c>
      <c r="P110" s="32">
        <v>1404.11</v>
      </c>
      <c r="Q110" s="32">
        <v>2640.91</v>
      </c>
      <c r="R110" s="34">
        <v>2.2737367544323206E-13</v>
      </c>
      <c r="S110" s="34">
        <v>4045.02</v>
      </c>
      <c r="T110" s="35">
        <v>12740.77</v>
      </c>
    </row>
    <row r="111" spans="1:20" ht="18" customHeight="1">
      <c r="A111" s="30" t="s">
        <v>183</v>
      </c>
      <c r="B111" s="36" t="s">
        <v>184</v>
      </c>
      <c r="C111" s="32">
        <v>11696.97</v>
      </c>
      <c r="D111" s="30"/>
      <c r="E111" s="32">
        <v>0</v>
      </c>
      <c r="F111" s="32">
        <v>0</v>
      </c>
      <c r="G111" s="32">
        <v>0</v>
      </c>
      <c r="H111" s="32">
        <v>0</v>
      </c>
      <c r="I111" s="33">
        <v>11696.97</v>
      </c>
      <c r="J111" s="32">
        <v>0</v>
      </c>
      <c r="K111" s="32">
        <v>0</v>
      </c>
      <c r="L111" s="32">
        <v>14314.05</v>
      </c>
      <c r="M111" s="32">
        <v>0</v>
      </c>
      <c r="N111" s="32">
        <v>0</v>
      </c>
      <c r="O111" s="33">
        <v>26011.019999999997</v>
      </c>
      <c r="P111" s="32">
        <v>1286.67</v>
      </c>
      <c r="Q111" s="32">
        <v>1694.09</v>
      </c>
      <c r="R111" s="34">
        <v>3728.57</v>
      </c>
      <c r="S111" s="34">
        <v>6709.33</v>
      </c>
      <c r="T111" s="35">
        <v>19301.689999999995</v>
      </c>
    </row>
    <row r="112" spans="1:20" ht="18" customHeight="1">
      <c r="A112" s="30" t="s">
        <v>185</v>
      </c>
      <c r="B112" s="36" t="s">
        <v>186</v>
      </c>
      <c r="C112" s="32">
        <v>12156.76</v>
      </c>
      <c r="D112" s="30"/>
      <c r="E112" s="32">
        <v>0</v>
      </c>
      <c r="F112" s="32">
        <v>607.84</v>
      </c>
      <c r="G112" s="32">
        <v>0</v>
      </c>
      <c r="H112" s="32">
        <v>0</v>
      </c>
      <c r="I112" s="33">
        <v>12764.6</v>
      </c>
      <c r="J112" s="32">
        <v>0</v>
      </c>
      <c r="K112" s="32">
        <v>0</v>
      </c>
      <c r="L112" s="32">
        <v>2320.23</v>
      </c>
      <c r="M112" s="32">
        <v>2431.36</v>
      </c>
      <c r="N112" s="32">
        <v>0</v>
      </c>
      <c r="O112" s="33">
        <v>17516.19</v>
      </c>
      <c r="P112" s="32">
        <v>1404.11</v>
      </c>
      <c r="Q112" s="32">
        <v>2871.26</v>
      </c>
      <c r="R112" s="34">
        <v>1267.8299999999997</v>
      </c>
      <c r="S112" s="34">
        <v>5543.2</v>
      </c>
      <c r="T112" s="35">
        <v>11972.989999999998</v>
      </c>
    </row>
    <row r="113" spans="1:20" ht="18" customHeight="1">
      <c r="A113" s="30" t="s">
        <v>187</v>
      </c>
      <c r="B113" s="36" t="s">
        <v>188</v>
      </c>
      <c r="C113" s="32">
        <v>6053.36</v>
      </c>
      <c r="D113" s="30"/>
      <c r="E113" s="32">
        <v>0</v>
      </c>
      <c r="F113" s="32">
        <v>0</v>
      </c>
      <c r="G113" s="32">
        <v>0</v>
      </c>
      <c r="H113" s="32">
        <v>0</v>
      </c>
      <c r="I113" s="33">
        <v>6053.36</v>
      </c>
      <c r="J113" s="32">
        <v>0</v>
      </c>
      <c r="K113" s="32">
        <v>0</v>
      </c>
      <c r="L113" s="32">
        <f>2544.69-154.55</f>
        <v>2390.14</v>
      </c>
      <c r="M113" s="32">
        <v>1816.01</v>
      </c>
      <c r="N113" s="32">
        <v>0</v>
      </c>
      <c r="O113" s="33">
        <v>10414.06</v>
      </c>
      <c r="P113" s="32">
        <v>608.16</v>
      </c>
      <c r="Q113" s="32">
        <v>157.86</v>
      </c>
      <c r="R113" s="34">
        <v>3367.72</v>
      </c>
      <c r="S113" s="34">
        <v>4133.74</v>
      </c>
      <c r="T113" s="35">
        <v>6280.32</v>
      </c>
    </row>
    <row r="114" spans="1:20" ht="18" customHeight="1">
      <c r="A114" s="30" t="s">
        <v>189</v>
      </c>
      <c r="B114" s="36" t="s">
        <v>188</v>
      </c>
      <c r="C114" s="32">
        <v>7493.88</v>
      </c>
      <c r="D114" s="30"/>
      <c r="E114" s="32">
        <v>0</v>
      </c>
      <c r="F114" s="32">
        <v>374.69</v>
      </c>
      <c r="G114" s="32">
        <v>0</v>
      </c>
      <c r="H114" s="32">
        <v>0</v>
      </c>
      <c r="I114" s="33">
        <v>7868.57</v>
      </c>
      <c r="J114" s="32">
        <v>0</v>
      </c>
      <c r="K114" s="32">
        <v>0</v>
      </c>
      <c r="L114" s="32">
        <v>2617.08</v>
      </c>
      <c r="M114" s="32">
        <v>0</v>
      </c>
      <c r="N114" s="32">
        <v>0</v>
      </c>
      <c r="O114" s="33">
        <v>10485.65</v>
      </c>
      <c r="P114" s="32">
        <v>824.33</v>
      </c>
      <c r="Q114" s="32">
        <v>1067.81</v>
      </c>
      <c r="R114" s="34">
        <v>1453.94</v>
      </c>
      <c r="S114" s="34">
        <v>3346.08</v>
      </c>
      <c r="T114" s="35">
        <v>7139.57</v>
      </c>
    </row>
    <row r="115" spans="1:20" ht="18" customHeight="1">
      <c r="A115" s="30" t="s">
        <v>190</v>
      </c>
      <c r="B115" s="36" t="s">
        <v>58</v>
      </c>
      <c r="C115" s="32">
        <v>4734.8</v>
      </c>
      <c r="D115" s="30"/>
      <c r="E115" s="32">
        <v>0</v>
      </c>
      <c r="F115" s="32">
        <v>0</v>
      </c>
      <c r="G115" s="32">
        <v>0</v>
      </c>
      <c r="H115" s="32">
        <v>0</v>
      </c>
      <c r="I115" s="33">
        <v>4734.8</v>
      </c>
      <c r="J115" s="32">
        <v>0</v>
      </c>
      <c r="K115" s="32">
        <v>0</v>
      </c>
      <c r="L115" s="32">
        <v>2351.61</v>
      </c>
      <c r="M115" s="32">
        <v>995.9</v>
      </c>
      <c r="N115" s="32">
        <v>0</v>
      </c>
      <c r="O115" s="33">
        <v>8082.31</v>
      </c>
      <c r="P115" s="32">
        <v>630.38</v>
      </c>
      <c r="Q115" s="32">
        <v>337.42</v>
      </c>
      <c r="R115" s="34">
        <v>1088.4099999999999</v>
      </c>
      <c r="S115" s="34">
        <v>2056.21</v>
      </c>
      <c r="T115" s="35">
        <v>6026.1</v>
      </c>
    </row>
    <row r="116" spans="1:20" ht="18" customHeight="1">
      <c r="A116" s="30" t="s">
        <v>191</v>
      </c>
      <c r="B116" s="36" t="s">
        <v>95</v>
      </c>
      <c r="C116" s="32">
        <v>5695.18</v>
      </c>
      <c r="D116" s="30" t="s">
        <v>192</v>
      </c>
      <c r="E116" s="32">
        <v>5239.08</v>
      </c>
      <c r="F116" s="32">
        <v>0</v>
      </c>
      <c r="G116" s="32">
        <v>0</v>
      </c>
      <c r="H116" s="32">
        <v>0</v>
      </c>
      <c r="I116" s="33">
        <v>10934.26</v>
      </c>
      <c r="J116" s="32">
        <v>0</v>
      </c>
      <c r="K116" s="32">
        <v>0</v>
      </c>
      <c r="L116" s="32">
        <v>2351.61</v>
      </c>
      <c r="M116" s="32">
        <v>0</v>
      </c>
      <c r="N116" s="32">
        <v>0</v>
      </c>
      <c r="O116" s="33">
        <v>13285.87</v>
      </c>
      <c r="P116" s="32">
        <v>626.47</v>
      </c>
      <c r="Q116" s="32">
        <v>1965.28</v>
      </c>
      <c r="R116" s="34">
        <v>796.8699999999999</v>
      </c>
      <c r="S116" s="34">
        <v>3388.62</v>
      </c>
      <c r="T116" s="35">
        <v>9897.25</v>
      </c>
    </row>
    <row r="117" spans="1:20" ht="18" customHeight="1">
      <c r="A117" s="30" t="s">
        <v>193</v>
      </c>
      <c r="B117" s="36" t="s">
        <v>194</v>
      </c>
      <c r="C117" s="32">
        <v>12156.76</v>
      </c>
      <c r="D117" s="30"/>
      <c r="E117" s="32">
        <v>0</v>
      </c>
      <c r="F117" s="32">
        <v>607.84</v>
      </c>
      <c r="G117" s="32">
        <v>0</v>
      </c>
      <c r="H117" s="32">
        <v>0</v>
      </c>
      <c r="I117" s="33">
        <v>12764.6</v>
      </c>
      <c r="J117" s="32">
        <v>0</v>
      </c>
      <c r="K117" s="32">
        <v>0</v>
      </c>
      <c r="L117" s="32">
        <v>2320.23</v>
      </c>
      <c r="M117" s="32">
        <v>0</v>
      </c>
      <c r="N117" s="32">
        <v>0</v>
      </c>
      <c r="O117" s="33">
        <v>15084.83</v>
      </c>
      <c r="P117" s="32">
        <v>1404.11</v>
      </c>
      <c r="Q117" s="32">
        <v>2254.77</v>
      </c>
      <c r="R117" s="34">
        <v>2657.21</v>
      </c>
      <c r="S117" s="34">
        <v>6316.09</v>
      </c>
      <c r="T117" s="35">
        <v>8768.74</v>
      </c>
    </row>
    <row r="118" spans="1:20" ht="18" customHeight="1">
      <c r="A118" s="30" t="s">
        <v>195</v>
      </c>
      <c r="B118" s="36" t="s">
        <v>196</v>
      </c>
      <c r="C118" s="32">
        <v>13647.41</v>
      </c>
      <c r="D118" s="30"/>
      <c r="E118" s="32">
        <v>0</v>
      </c>
      <c r="F118" s="32">
        <v>1364.74</v>
      </c>
      <c r="G118" s="32">
        <v>0</v>
      </c>
      <c r="H118" s="32">
        <v>0</v>
      </c>
      <c r="I118" s="33">
        <v>15012.15</v>
      </c>
      <c r="J118" s="32">
        <v>0</v>
      </c>
      <c r="K118" s="32">
        <v>0</v>
      </c>
      <c r="L118" s="32">
        <v>17387.9</v>
      </c>
      <c r="M118" s="32">
        <v>0</v>
      </c>
      <c r="N118" s="32">
        <v>0</v>
      </c>
      <c r="O118" s="33">
        <v>32400.050000000003</v>
      </c>
      <c r="P118" s="32">
        <v>1651.34</v>
      </c>
      <c r="Q118" s="32">
        <v>2804.86</v>
      </c>
      <c r="R118" s="34">
        <v>1457.1199999999997</v>
      </c>
      <c r="S118" s="34">
        <v>5913.32</v>
      </c>
      <c r="T118" s="35">
        <v>26486.730000000003</v>
      </c>
    </row>
    <row r="119" spans="1:20" ht="18" customHeight="1">
      <c r="A119" s="30" t="s">
        <v>197</v>
      </c>
      <c r="B119" s="31" t="s">
        <v>198</v>
      </c>
      <c r="C119" s="32">
        <v>11696.97</v>
      </c>
      <c r="D119" s="30"/>
      <c r="E119" s="32">
        <v>0</v>
      </c>
      <c r="F119" s="32">
        <v>584.85</v>
      </c>
      <c r="G119" s="32">
        <v>0</v>
      </c>
      <c r="H119" s="32">
        <v>0</v>
      </c>
      <c r="I119" s="33">
        <v>12281.82</v>
      </c>
      <c r="J119" s="32">
        <v>0</v>
      </c>
      <c r="K119" s="32">
        <v>0</v>
      </c>
      <c r="L119" s="32">
        <v>4063.94</v>
      </c>
      <c r="M119" s="32">
        <v>1169.7</v>
      </c>
      <c r="N119" s="32">
        <v>0</v>
      </c>
      <c r="O119" s="33">
        <v>17515.46</v>
      </c>
      <c r="P119" s="32">
        <v>1351</v>
      </c>
      <c r="Q119" s="32">
        <v>2354.01</v>
      </c>
      <c r="R119" s="34">
        <v>2160.74</v>
      </c>
      <c r="S119" s="34">
        <v>5865.75</v>
      </c>
      <c r="T119" s="35">
        <v>11649.71</v>
      </c>
    </row>
    <row r="120" spans="1:20" ht="18" customHeight="1">
      <c r="A120" s="30" t="s">
        <v>199</v>
      </c>
      <c r="B120" s="36" t="s">
        <v>200</v>
      </c>
      <c r="C120" s="32">
        <v>11696.97</v>
      </c>
      <c r="D120" s="30"/>
      <c r="E120" s="32">
        <v>0</v>
      </c>
      <c r="F120" s="32">
        <v>584.85</v>
      </c>
      <c r="G120" s="32">
        <v>0</v>
      </c>
      <c r="H120" s="32">
        <v>0</v>
      </c>
      <c r="I120" s="33">
        <v>12281.82</v>
      </c>
      <c r="J120" s="32">
        <v>0</v>
      </c>
      <c r="K120" s="32">
        <v>0</v>
      </c>
      <c r="L120" s="32">
        <v>7810.19</v>
      </c>
      <c r="M120" s="32">
        <v>0</v>
      </c>
      <c r="N120" s="32">
        <v>0</v>
      </c>
      <c r="O120" s="33">
        <v>20092.01</v>
      </c>
      <c r="P120" s="32">
        <v>1351</v>
      </c>
      <c r="Q120" s="32">
        <v>2084.48</v>
      </c>
      <c r="R120" s="34">
        <v>2492.97</v>
      </c>
      <c r="S120" s="34">
        <v>5928.45</v>
      </c>
      <c r="T120" s="35">
        <v>14163.559999999998</v>
      </c>
    </row>
    <row r="121" spans="1:20" ht="18" customHeight="1">
      <c r="A121" s="30" t="s">
        <v>201</v>
      </c>
      <c r="B121" s="36" t="s">
        <v>101</v>
      </c>
      <c r="C121" s="32">
        <v>6633.29</v>
      </c>
      <c r="D121" s="30" t="s">
        <v>108</v>
      </c>
      <c r="E121" s="32">
        <v>4241.16</v>
      </c>
      <c r="F121" s="32">
        <v>0</v>
      </c>
      <c r="G121" s="32">
        <v>0</v>
      </c>
      <c r="H121" s="32">
        <v>0</v>
      </c>
      <c r="I121" s="33">
        <v>10874.45</v>
      </c>
      <c r="J121" s="32">
        <v>0</v>
      </c>
      <c r="K121" s="32">
        <v>0</v>
      </c>
      <c r="L121" s="32">
        <v>2351.61</v>
      </c>
      <c r="M121" s="32">
        <v>0</v>
      </c>
      <c r="N121" s="32">
        <v>0</v>
      </c>
      <c r="O121" s="33">
        <v>13226.060000000001</v>
      </c>
      <c r="P121" s="32">
        <v>729.66</v>
      </c>
      <c r="Q121" s="32">
        <v>1816.18</v>
      </c>
      <c r="R121" s="34">
        <v>1027.85</v>
      </c>
      <c r="S121" s="34">
        <v>3573.69</v>
      </c>
      <c r="T121" s="35">
        <v>9652.37</v>
      </c>
    </row>
    <row r="122" spans="1:20" ht="18" customHeight="1">
      <c r="A122" s="30" t="s">
        <v>202</v>
      </c>
      <c r="B122" s="36" t="s">
        <v>152</v>
      </c>
      <c r="C122" s="32">
        <v>4734.8</v>
      </c>
      <c r="D122" s="30"/>
      <c r="E122" s="32">
        <v>0</v>
      </c>
      <c r="F122" s="32">
        <v>0</v>
      </c>
      <c r="G122" s="32">
        <v>0</v>
      </c>
      <c r="H122" s="32">
        <v>0</v>
      </c>
      <c r="I122" s="33">
        <v>4734.8</v>
      </c>
      <c r="J122" s="32">
        <v>0</v>
      </c>
      <c r="K122" s="32">
        <v>0</v>
      </c>
      <c r="L122" s="32">
        <v>2761.87</v>
      </c>
      <c r="M122" s="32">
        <v>995.9</v>
      </c>
      <c r="N122" s="32">
        <v>0</v>
      </c>
      <c r="O122" s="33">
        <v>8492.57</v>
      </c>
      <c r="P122" s="32">
        <v>630.38</v>
      </c>
      <c r="Q122" s="32">
        <v>428.95</v>
      </c>
      <c r="R122" s="34">
        <v>1541.69</v>
      </c>
      <c r="S122" s="34">
        <v>2601.02</v>
      </c>
      <c r="T122" s="35">
        <v>5891.549999999999</v>
      </c>
    </row>
    <row r="123" spans="1:20" ht="18" customHeight="1">
      <c r="A123" s="30" t="s">
        <v>203</v>
      </c>
      <c r="B123" s="31" t="s">
        <v>91</v>
      </c>
      <c r="C123" s="32">
        <v>11254.57</v>
      </c>
      <c r="D123" s="30"/>
      <c r="E123" s="32">
        <v>0</v>
      </c>
      <c r="F123" s="32">
        <v>562.73</v>
      </c>
      <c r="G123" s="32">
        <v>0</v>
      </c>
      <c r="H123" s="32">
        <v>0</v>
      </c>
      <c r="I123" s="33">
        <v>11817.3</v>
      </c>
      <c r="J123" s="32">
        <v>0</v>
      </c>
      <c r="K123" s="32">
        <v>0</v>
      </c>
      <c r="L123" s="32">
        <v>2320.23</v>
      </c>
      <c r="M123" s="32">
        <v>1125.46</v>
      </c>
      <c r="N123" s="32">
        <v>0</v>
      </c>
      <c r="O123" s="33">
        <v>15262.989999999998</v>
      </c>
      <c r="P123" s="32">
        <v>1299.9</v>
      </c>
      <c r="Q123" s="32">
        <v>2332.43</v>
      </c>
      <c r="R123" s="34">
        <v>0</v>
      </c>
      <c r="S123" s="34">
        <v>3632.33</v>
      </c>
      <c r="T123" s="35">
        <v>11630.659999999998</v>
      </c>
    </row>
    <row r="124" spans="1:20" ht="18" customHeight="1">
      <c r="A124" s="30" t="s">
        <v>204</v>
      </c>
      <c r="B124" s="36" t="s">
        <v>99</v>
      </c>
      <c r="C124" s="32">
        <v>8998.59</v>
      </c>
      <c r="D124" s="30"/>
      <c r="E124" s="32">
        <v>0</v>
      </c>
      <c r="F124" s="32">
        <v>2465.29</v>
      </c>
      <c r="G124" s="32">
        <v>0</v>
      </c>
      <c r="H124" s="32">
        <v>0</v>
      </c>
      <c r="I124" s="33">
        <v>11463.88</v>
      </c>
      <c r="J124" s="32">
        <v>0</v>
      </c>
      <c r="K124" s="32">
        <v>0</v>
      </c>
      <c r="L124" s="32">
        <v>7712.13</v>
      </c>
      <c r="M124" s="32">
        <v>0</v>
      </c>
      <c r="N124" s="32">
        <v>1162.04</v>
      </c>
      <c r="O124" s="33">
        <v>20338.050000000003</v>
      </c>
      <c r="P124" s="32">
        <v>1162.04</v>
      </c>
      <c r="Q124" s="32">
        <v>2178.93</v>
      </c>
      <c r="R124" s="34">
        <v>719.27</v>
      </c>
      <c r="S124" s="34">
        <v>4060.24</v>
      </c>
      <c r="T124" s="35">
        <v>16277.810000000003</v>
      </c>
    </row>
    <row r="125" spans="1:20" ht="18" customHeight="1">
      <c r="A125" s="30" t="s">
        <v>205</v>
      </c>
      <c r="B125" s="36" t="s">
        <v>206</v>
      </c>
      <c r="C125" s="32">
        <v>6053.36</v>
      </c>
      <c r="D125" s="30"/>
      <c r="E125" s="32">
        <v>0</v>
      </c>
      <c r="F125" s="32">
        <v>0</v>
      </c>
      <c r="G125" s="32">
        <v>0</v>
      </c>
      <c r="H125" s="32">
        <v>0</v>
      </c>
      <c r="I125" s="33">
        <v>6053.36</v>
      </c>
      <c r="J125" s="32">
        <v>0</v>
      </c>
      <c r="K125" s="32">
        <v>0</v>
      </c>
      <c r="L125" s="32">
        <v>2375.75</v>
      </c>
      <c r="M125" s="32">
        <v>0</v>
      </c>
      <c r="N125" s="32">
        <v>0</v>
      </c>
      <c r="O125" s="33">
        <v>8429.11</v>
      </c>
      <c r="P125" s="32">
        <v>665.87</v>
      </c>
      <c r="Q125" s="32">
        <v>560.06</v>
      </c>
      <c r="R125" s="34">
        <v>1083</v>
      </c>
      <c r="S125" s="34">
        <v>2308.93</v>
      </c>
      <c r="T125" s="35">
        <v>6120.18</v>
      </c>
    </row>
    <row r="126" spans="1:20" ht="18" customHeight="1">
      <c r="A126" s="30" t="s">
        <v>207</v>
      </c>
      <c r="B126" s="36" t="s">
        <v>46</v>
      </c>
      <c r="C126" s="32">
        <v>6053.36</v>
      </c>
      <c r="D126" s="30"/>
      <c r="E126" s="32">
        <v>0</v>
      </c>
      <c r="F126" s="32">
        <v>0</v>
      </c>
      <c r="G126" s="32">
        <v>0</v>
      </c>
      <c r="H126" s="32">
        <v>0</v>
      </c>
      <c r="I126" s="33">
        <v>6053.36</v>
      </c>
      <c r="J126" s="32">
        <v>0</v>
      </c>
      <c r="K126" s="32">
        <v>0</v>
      </c>
      <c r="L126" s="32">
        <v>2351.61</v>
      </c>
      <c r="M126" s="32">
        <v>1412.45</v>
      </c>
      <c r="N126" s="32">
        <v>0</v>
      </c>
      <c r="O126" s="33">
        <v>9817.42</v>
      </c>
      <c r="P126" s="32">
        <v>665.87</v>
      </c>
      <c r="Q126" s="32">
        <v>792.07</v>
      </c>
      <c r="R126" s="34">
        <v>60.52999999999997</v>
      </c>
      <c r="S126" s="34">
        <v>1518.47</v>
      </c>
      <c r="T126" s="35">
        <v>8298.95</v>
      </c>
    </row>
    <row r="127" spans="1:20" ht="18" customHeight="1">
      <c r="A127" s="30" t="s">
        <v>208</v>
      </c>
      <c r="B127" s="36" t="s">
        <v>209</v>
      </c>
      <c r="C127" s="32">
        <v>4468.04</v>
      </c>
      <c r="D127" s="30"/>
      <c r="E127" s="32">
        <v>0</v>
      </c>
      <c r="F127" s="32">
        <v>0</v>
      </c>
      <c r="G127" s="32">
        <v>0</v>
      </c>
      <c r="H127" s="32">
        <v>0</v>
      </c>
      <c r="I127" s="33">
        <v>4468.04</v>
      </c>
      <c r="J127" s="32">
        <v>0</v>
      </c>
      <c r="K127" s="32">
        <v>0</v>
      </c>
      <c r="L127" s="32">
        <v>2375.75</v>
      </c>
      <c r="M127" s="32">
        <v>1283.34</v>
      </c>
      <c r="N127" s="32">
        <v>0</v>
      </c>
      <c r="O127" s="33">
        <v>8127.13</v>
      </c>
      <c r="P127" s="32">
        <v>594.86</v>
      </c>
      <c r="Q127" s="32">
        <v>496.55</v>
      </c>
      <c r="R127" s="34">
        <v>1026</v>
      </c>
      <c r="S127" s="34">
        <v>2117.41</v>
      </c>
      <c r="T127" s="35">
        <v>6009.72</v>
      </c>
    </row>
    <row r="128" spans="1:20" ht="18" customHeight="1">
      <c r="A128" s="30" t="s">
        <v>210</v>
      </c>
      <c r="B128" s="36" t="s">
        <v>125</v>
      </c>
      <c r="C128" s="32">
        <v>4734.8</v>
      </c>
      <c r="D128" s="30"/>
      <c r="E128" s="32">
        <v>0</v>
      </c>
      <c r="F128" s="32">
        <v>0</v>
      </c>
      <c r="G128" s="32">
        <v>0</v>
      </c>
      <c r="H128" s="32">
        <v>0</v>
      </c>
      <c r="I128" s="33">
        <v>4734.8</v>
      </c>
      <c r="J128" s="32">
        <v>0</v>
      </c>
      <c r="K128" s="32">
        <v>0</v>
      </c>
      <c r="L128" s="32">
        <v>2544.69</v>
      </c>
      <c r="M128" s="32">
        <v>0</v>
      </c>
      <c r="N128" s="32">
        <v>0</v>
      </c>
      <c r="O128" s="33">
        <v>7279.49</v>
      </c>
      <c r="P128" s="32">
        <v>520.83</v>
      </c>
      <c r="Q128" s="32">
        <v>226.7</v>
      </c>
      <c r="R128" s="34">
        <v>-1.1368683772161603E-13</v>
      </c>
      <c r="S128" s="34">
        <v>747.53</v>
      </c>
      <c r="T128" s="35">
        <v>6531.96</v>
      </c>
    </row>
    <row r="129" spans="1:20" ht="18" customHeight="1">
      <c r="A129" s="30" t="s">
        <v>211</v>
      </c>
      <c r="B129" s="36" t="s">
        <v>212</v>
      </c>
      <c r="C129" s="32">
        <v>5871.55</v>
      </c>
      <c r="D129" s="30"/>
      <c r="E129" s="32">
        <v>0</v>
      </c>
      <c r="F129" s="32">
        <v>0</v>
      </c>
      <c r="G129" s="32">
        <v>0</v>
      </c>
      <c r="H129" s="32">
        <v>0</v>
      </c>
      <c r="I129" s="33">
        <v>5871.55</v>
      </c>
      <c r="J129" s="32">
        <v>0</v>
      </c>
      <c r="K129" s="32">
        <v>0</v>
      </c>
      <c r="L129" s="32">
        <v>2320.23</v>
      </c>
      <c r="M129" s="32">
        <v>1336.52</v>
      </c>
      <c r="N129" s="32">
        <v>0</v>
      </c>
      <c r="O129" s="33">
        <v>9528.300000000001</v>
      </c>
      <c r="P129" s="32">
        <v>645.87</v>
      </c>
      <c r="Q129" s="32">
        <v>2472.47</v>
      </c>
      <c r="R129" s="34">
        <v>1824.5100000000007</v>
      </c>
      <c r="S129" s="34">
        <v>4942.85</v>
      </c>
      <c r="T129" s="35">
        <v>4585.450000000001</v>
      </c>
    </row>
    <row r="130" spans="1:20" ht="18" customHeight="1">
      <c r="A130" s="30" t="s">
        <v>213</v>
      </c>
      <c r="B130" s="36" t="s">
        <v>214</v>
      </c>
      <c r="C130" s="32">
        <v>5871.55</v>
      </c>
      <c r="D130" s="30"/>
      <c r="E130" s="32">
        <v>0</v>
      </c>
      <c r="F130" s="32">
        <v>0</v>
      </c>
      <c r="G130" s="32">
        <v>0</v>
      </c>
      <c r="H130" s="32">
        <v>0</v>
      </c>
      <c r="I130" s="33">
        <v>5871.55</v>
      </c>
      <c r="J130" s="32">
        <v>0</v>
      </c>
      <c r="K130" s="32">
        <v>0</v>
      </c>
      <c r="L130" s="32">
        <v>2351.61</v>
      </c>
      <c r="M130" s="32">
        <v>1761.47</v>
      </c>
      <c r="N130" s="32">
        <v>0</v>
      </c>
      <c r="O130" s="33">
        <v>9984.63</v>
      </c>
      <c r="P130" s="32">
        <v>645.87</v>
      </c>
      <c r="Q130" s="32">
        <v>947.83</v>
      </c>
      <c r="R130" s="34">
        <v>2133.71</v>
      </c>
      <c r="S130" s="34">
        <v>3727.41</v>
      </c>
      <c r="T130" s="35">
        <v>6257.219999999999</v>
      </c>
    </row>
    <row r="131" spans="1:20" ht="18" customHeight="1">
      <c r="A131" s="30" t="s">
        <v>215</v>
      </c>
      <c r="B131" s="36" t="s">
        <v>99</v>
      </c>
      <c r="C131" s="32">
        <v>6633.29</v>
      </c>
      <c r="D131" s="30"/>
      <c r="E131" s="32">
        <v>0</v>
      </c>
      <c r="F131" s="32">
        <v>0</v>
      </c>
      <c r="G131" s="32">
        <v>0</v>
      </c>
      <c r="H131" s="32">
        <v>0</v>
      </c>
      <c r="I131" s="33">
        <v>6633.29</v>
      </c>
      <c r="J131" s="32">
        <v>0</v>
      </c>
      <c r="K131" s="32">
        <v>0</v>
      </c>
      <c r="L131" s="32">
        <v>2320.23</v>
      </c>
      <c r="M131" s="32">
        <v>0</v>
      </c>
      <c r="N131" s="32">
        <v>0</v>
      </c>
      <c r="O131" s="33">
        <v>8953.52</v>
      </c>
      <c r="P131" s="32">
        <v>729.66</v>
      </c>
      <c r="Q131" s="32">
        <v>1191.94</v>
      </c>
      <c r="R131" s="34">
        <v>1137.33</v>
      </c>
      <c r="S131" s="34">
        <v>3058.93</v>
      </c>
      <c r="T131" s="35">
        <v>5894.59</v>
      </c>
    </row>
    <row r="132" spans="1:20" ht="18" customHeight="1">
      <c r="A132" s="30" t="s">
        <v>216</v>
      </c>
      <c r="B132" s="36" t="s">
        <v>152</v>
      </c>
      <c r="C132" s="32">
        <v>4468.04</v>
      </c>
      <c r="D132" s="30"/>
      <c r="E132" s="32">
        <v>0</v>
      </c>
      <c r="F132" s="32">
        <v>0</v>
      </c>
      <c r="G132" s="32">
        <v>0</v>
      </c>
      <c r="H132" s="32">
        <v>0</v>
      </c>
      <c r="I132" s="33">
        <v>4468.04</v>
      </c>
      <c r="J132" s="32">
        <v>0</v>
      </c>
      <c r="K132" s="32">
        <v>0</v>
      </c>
      <c r="L132" s="32">
        <v>2761.87</v>
      </c>
      <c r="M132" s="32">
        <v>0</v>
      </c>
      <c r="N132" s="32">
        <v>0</v>
      </c>
      <c r="O132" s="33">
        <v>7229.91</v>
      </c>
      <c r="P132" s="32">
        <v>491.48</v>
      </c>
      <c r="Q132" s="32">
        <v>184.81</v>
      </c>
      <c r="R132" s="34">
        <v>1071.29</v>
      </c>
      <c r="S132" s="34">
        <v>1747.58</v>
      </c>
      <c r="T132" s="35">
        <v>5482.33</v>
      </c>
    </row>
    <row r="133" spans="1:20" ht="18" customHeight="1">
      <c r="A133" s="30" t="s">
        <v>217</v>
      </c>
      <c r="B133" s="36" t="s">
        <v>218</v>
      </c>
      <c r="C133" s="32">
        <v>14183.85</v>
      </c>
      <c r="D133" s="30"/>
      <c r="E133" s="32">
        <v>0</v>
      </c>
      <c r="F133" s="32">
        <v>709.19</v>
      </c>
      <c r="G133" s="32">
        <v>0</v>
      </c>
      <c r="H133" s="32">
        <v>0</v>
      </c>
      <c r="I133" s="33">
        <v>14893.04</v>
      </c>
      <c r="J133" s="32">
        <v>0</v>
      </c>
      <c r="K133" s="32">
        <v>0</v>
      </c>
      <c r="L133" s="32">
        <f>2375.75-231.82</f>
        <v>2143.93</v>
      </c>
      <c r="M133" s="32">
        <v>0</v>
      </c>
      <c r="N133" s="32">
        <v>0</v>
      </c>
      <c r="O133" s="33">
        <v>17268.79</v>
      </c>
      <c r="P133" s="32">
        <v>1474.41</v>
      </c>
      <c r="Q133" s="32">
        <v>2365.7</v>
      </c>
      <c r="R133" s="34">
        <v>1970.3200000000004</v>
      </c>
      <c r="S133" s="34">
        <v>5810.43</v>
      </c>
      <c r="T133" s="35">
        <v>11458.36</v>
      </c>
    </row>
    <row r="134" spans="1:20" ht="18" customHeight="1">
      <c r="A134" s="30" t="s">
        <v>219</v>
      </c>
      <c r="B134" s="36" t="s">
        <v>62</v>
      </c>
      <c r="C134" s="32">
        <v>8267.53</v>
      </c>
      <c r="D134" s="30" t="s">
        <v>192</v>
      </c>
      <c r="E134" s="32">
        <v>5239.08</v>
      </c>
      <c r="F134" s="32">
        <v>413.38</v>
      </c>
      <c r="G134" s="32">
        <v>0</v>
      </c>
      <c r="H134" s="32">
        <v>0</v>
      </c>
      <c r="I134" s="33">
        <v>13919.99</v>
      </c>
      <c r="J134" s="32">
        <v>0</v>
      </c>
      <c r="K134" s="32">
        <v>0</v>
      </c>
      <c r="L134" s="32">
        <v>2375.75</v>
      </c>
      <c r="M134" s="32">
        <v>0</v>
      </c>
      <c r="N134" s="32">
        <v>0</v>
      </c>
      <c r="O134" s="33">
        <v>16295.74</v>
      </c>
      <c r="P134" s="32">
        <v>954.9</v>
      </c>
      <c r="Q134" s="32">
        <v>2643.9</v>
      </c>
      <c r="R134" s="34">
        <v>1739.8899999999994</v>
      </c>
      <c r="S134" s="34">
        <v>5338.69</v>
      </c>
      <c r="T134" s="35">
        <v>10957.05</v>
      </c>
    </row>
    <row r="135" spans="1:20" ht="18" customHeight="1">
      <c r="A135" s="30" t="s">
        <v>220</v>
      </c>
      <c r="B135" s="36" t="s">
        <v>221</v>
      </c>
      <c r="C135" s="32">
        <v>0</v>
      </c>
      <c r="D135" s="30" t="s">
        <v>123</v>
      </c>
      <c r="E135" s="32">
        <v>14968.8</v>
      </c>
      <c r="F135" s="32">
        <v>0</v>
      </c>
      <c r="G135" s="32">
        <v>0</v>
      </c>
      <c r="H135" s="32">
        <v>0</v>
      </c>
      <c r="I135" s="33">
        <v>14968.8</v>
      </c>
      <c r="J135" s="32">
        <v>0</v>
      </c>
      <c r="K135" s="32">
        <v>0</v>
      </c>
      <c r="L135" s="32">
        <v>2375.75</v>
      </c>
      <c r="M135" s="32">
        <v>0</v>
      </c>
      <c r="N135" s="32">
        <v>0</v>
      </c>
      <c r="O135" s="33">
        <v>17344.55</v>
      </c>
      <c r="P135" s="32">
        <v>1560.22</v>
      </c>
      <c r="Q135" s="32">
        <v>2818</v>
      </c>
      <c r="R135" s="34">
        <v>1171.7</v>
      </c>
      <c r="S135" s="34">
        <v>5549.92</v>
      </c>
      <c r="T135" s="35">
        <v>11794.63</v>
      </c>
    </row>
    <row r="136" spans="1:20" ht="18" customHeight="1">
      <c r="A136" s="30" t="s">
        <v>222</v>
      </c>
      <c r="B136" s="36" t="s">
        <v>117</v>
      </c>
      <c r="C136" s="32">
        <v>5695.18</v>
      </c>
      <c r="D136" s="30"/>
      <c r="E136" s="32">
        <v>0</v>
      </c>
      <c r="F136" s="32">
        <v>0</v>
      </c>
      <c r="G136" s="32">
        <v>0</v>
      </c>
      <c r="H136" s="32">
        <v>0</v>
      </c>
      <c r="I136" s="33">
        <v>5695.18</v>
      </c>
      <c r="J136" s="32">
        <v>0</v>
      </c>
      <c r="K136" s="32">
        <v>0</v>
      </c>
      <c r="L136" s="32">
        <v>2218.87</v>
      </c>
      <c r="M136" s="32">
        <v>1708.55</v>
      </c>
      <c r="N136" s="32">
        <v>0</v>
      </c>
      <c r="O136" s="33">
        <v>9622.6</v>
      </c>
      <c r="P136" s="32">
        <v>626.47</v>
      </c>
      <c r="Q136" s="32">
        <v>994.39</v>
      </c>
      <c r="R136" s="34">
        <v>-1.1368683772161603E-13</v>
      </c>
      <c r="S136" s="34">
        <v>1620.86</v>
      </c>
      <c r="T136" s="35">
        <v>8001.740000000001</v>
      </c>
    </row>
    <row r="137" spans="1:20" ht="18" customHeight="1">
      <c r="A137" s="30" t="s">
        <v>223</v>
      </c>
      <c r="B137" s="36" t="s">
        <v>224</v>
      </c>
      <c r="C137" s="32">
        <v>5524.11</v>
      </c>
      <c r="D137" s="30"/>
      <c r="E137" s="32">
        <v>0</v>
      </c>
      <c r="F137" s="32">
        <v>0</v>
      </c>
      <c r="G137" s="32">
        <v>0</v>
      </c>
      <c r="H137" s="32">
        <v>0</v>
      </c>
      <c r="I137" s="33">
        <v>5524.11</v>
      </c>
      <c r="J137" s="32">
        <v>0</v>
      </c>
      <c r="K137" s="32">
        <v>0</v>
      </c>
      <c r="L137" s="32">
        <v>2320.23</v>
      </c>
      <c r="M137" s="32">
        <v>0</v>
      </c>
      <c r="N137" s="32">
        <v>0</v>
      </c>
      <c r="O137" s="33">
        <v>7844.34</v>
      </c>
      <c r="P137" s="32">
        <v>607.65</v>
      </c>
      <c r="Q137" s="32">
        <v>482.67</v>
      </c>
      <c r="R137" s="34">
        <v>-1.1368683772161603E-13</v>
      </c>
      <c r="S137" s="34">
        <v>1090.32</v>
      </c>
      <c r="T137" s="35">
        <v>6754.02</v>
      </c>
    </row>
    <row r="138" spans="1:20" ht="18" customHeight="1">
      <c r="A138" s="30" t="s">
        <v>225</v>
      </c>
      <c r="B138" s="36" t="s">
        <v>46</v>
      </c>
      <c r="C138" s="32">
        <v>6633.29</v>
      </c>
      <c r="D138" s="30"/>
      <c r="E138" s="32">
        <v>0</v>
      </c>
      <c r="F138" s="32">
        <v>0</v>
      </c>
      <c r="G138" s="32">
        <v>0</v>
      </c>
      <c r="H138" s="32">
        <v>0</v>
      </c>
      <c r="I138" s="33">
        <v>6633.29</v>
      </c>
      <c r="J138" s="32">
        <v>0</v>
      </c>
      <c r="K138" s="32">
        <v>0</v>
      </c>
      <c r="L138" s="32">
        <v>2351.61</v>
      </c>
      <c r="M138" s="32">
        <v>0</v>
      </c>
      <c r="N138" s="32">
        <v>0</v>
      </c>
      <c r="O138" s="33">
        <v>8984.9</v>
      </c>
      <c r="P138" s="32">
        <v>729.66</v>
      </c>
      <c r="Q138" s="32">
        <v>597.73</v>
      </c>
      <c r="R138" s="34">
        <v>1366.33</v>
      </c>
      <c r="S138" s="34">
        <v>2693.72</v>
      </c>
      <c r="T138" s="35">
        <v>6291.18</v>
      </c>
    </row>
    <row r="139" spans="1:20" ht="18" customHeight="1">
      <c r="A139" s="30" t="s">
        <v>226</v>
      </c>
      <c r="B139" s="36" t="s">
        <v>227</v>
      </c>
      <c r="C139" s="32">
        <v>3754.57</v>
      </c>
      <c r="D139" s="30"/>
      <c r="E139" s="32">
        <v>0</v>
      </c>
      <c r="F139" s="32">
        <v>0</v>
      </c>
      <c r="G139" s="32">
        <v>0</v>
      </c>
      <c r="H139" s="32">
        <v>0</v>
      </c>
      <c r="I139" s="33">
        <v>3754.57</v>
      </c>
      <c r="J139" s="32">
        <v>0</v>
      </c>
      <c r="K139" s="32">
        <v>0</v>
      </c>
      <c r="L139" s="32">
        <f>8007.61-77.27</f>
        <v>7930.339999999999</v>
      </c>
      <c r="M139" s="32">
        <v>1877.29</v>
      </c>
      <c r="N139" s="32">
        <v>0</v>
      </c>
      <c r="O139" s="33">
        <v>13639.47</v>
      </c>
      <c r="P139" s="32">
        <v>413</v>
      </c>
      <c r="Q139" s="32">
        <v>513.69</v>
      </c>
      <c r="R139" s="34">
        <v>1944.38</v>
      </c>
      <c r="S139" s="34">
        <v>2871.07</v>
      </c>
      <c r="T139" s="35">
        <v>10768.400000000001</v>
      </c>
    </row>
    <row r="140" spans="1:20" ht="18" customHeight="1">
      <c r="A140" s="30" t="s">
        <v>228</v>
      </c>
      <c r="B140" s="36" t="s">
        <v>229</v>
      </c>
      <c r="C140" s="32">
        <v>5871.55</v>
      </c>
      <c r="D140" s="30"/>
      <c r="E140" s="32">
        <v>0</v>
      </c>
      <c r="F140" s="32">
        <v>0</v>
      </c>
      <c r="G140" s="32">
        <v>0</v>
      </c>
      <c r="H140" s="32">
        <v>0</v>
      </c>
      <c r="I140" s="33">
        <v>5871.55</v>
      </c>
      <c r="J140" s="32">
        <v>0</v>
      </c>
      <c r="K140" s="32">
        <v>0</v>
      </c>
      <c r="L140" s="32">
        <v>2320.23</v>
      </c>
      <c r="M140" s="32">
        <v>0</v>
      </c>
      <c r="N140" s="32">
        <v>0</v>
      </c>
      <c r="O140" s="33">
        <v>8191.780000000001</v>
      </c>
      <c r="P140" s="32">
        <v>645.87</v>
      </c>
      <c r="Q140" s="32">
        <v>567.7</v>
      </c>
      <c r="R140" s="34">
        <v>58.719999999999914</v>
      </c>
      <c r="S140" s="34">
        <v>1272.29</v>
      </c>
      <c r="T140" s="35">
        <v>6919.490000000001</v>
      </c>
    </row>
    <row r="141" spans="1:20" ht="18" customHeight="1">
      <c r="A141" s="30" t="s">
        <v>230</v>
      </c>
      <c r="B141" s="36" t="s">
        <v>231</v>
      </c>
      <c r="C141" s="32">
        <v>12156.76</v>
      </c>
      <c r="D141" s="30"/>
      <c r="E141" s="32">
        <v>0</v>
      </c>
      <c r="F141" s="32">
        <v>607.84</v>
      </c>
      <c r="G141" s="32">
        <v>0</v>
      </c>
      <c r="H141" s="32">
        <v>0</v>
      </c>
      <c r="I141" s="33">
        <v>12764.6</v>
      </c>
      <c r="J141" s="32">
        <v>0</v>
      </c>
      <c r="K141" s="32">
        <v>0</v>
      </c>
      <c r="L141" s="32">
        <v>2544.69</v>
      </c>
      <c r="M141" s="32">
        <v>0</v>
      </c>
      <c r="N141" s="32">
        <v>0</v>
      </c>
      <c r="O141" s="33">
        <v>15309.29</v>
      </c>
      <c r="P141" s="32">
        <v>1404.11</v>
      </c>
      <c r="Q141" s="32">
        <v>2150.5</v>
      </c>
      <c r="R141" s="34">
        <v>1225.2400000000005</v>
      </c>
      <c r="S141" s="34">
        <v>4779.85</v>
      </c>
      <c r="T141" s="35">
        <v>10529.44</v>
      </c>
    </row>
    <row r="142" spans="1:20" ht="18" customHeight="1">
      <c r="A142" s="30" t="s">
        <v>232</v>
      </c>
      <c r="B142" s="36" t="s">
        <v>233</v>
      </c>
      <c r="C142" s="32">
        <v>15923.06</v>
      </c>
      <c r="D142" s="30"/>
      <c r="E142" s="32">
        <v>0</v>
      </c>
      <c r="F142" s="32">
        <v>0</v>
      </c>
      <c r="G142" s="32">
        <v>0</v>
      </c>
      <c r="H142" s="32">
        <v>0</v>
      </c>
      <c r="I142" s="33">
        <v>15923.06</v>
      </c>
      <c r="J142" s="32">
        <v>0</v>
      </c>
      <c r="K142" s="32">
        <v>0</v>
      </c>
      <c r="L142" s="32">
        <v>2572.03</v>
      </c>
      <c r="M142" s="32">
        <v>2248.29</v>
      </c>
      <c r="N142" s="32">
        <v>0</v>
      </c>
      <c r="O142" s="33">
        <v>20743.38</v>
      </c>
      <c r="P142" s="32">
        <v>1998.85</v>
      </c>
      <c r="Q142" s="32">
        <v>3525.94</v>
      </c>
      <c r="R142" s="34">
        <v>159.23000000000047</v>
      </c>
      <c r="S142" s="34">
        <v>5684.02</v>
      </c>
      <c r="T142" s="35">
        <v>15059.36</v>
      </c>
    </row>
    <row r="143" spans="1:20" ht="18" customHeight="1">
      <c r="A143" s="30" t="s">
        <v>234</v>
      </c>
      <c r="B143" s="36" t="s">
        <v>235</v>
      </c>
      <c r="C143" s="32">
        <v>6053.36</v>
      </c>
      <c r="D143" s="30"/>
      <c r="E143" s="32">
        <v>0</v>
      </c>
      <c r="F143" s="32">
        <v>0</v>
      </c>
      <c r="G143" s="32">
        <v>0</v>
      </c>
      <c r="H143" s="32">
        <v>0</v>
      </c>
      <c r="I143" s="33">
        <v>6053.36</v>
      </c>
      <c r="J143" s="32">
        <v>0</v>
      </c>
      <c r="K143" s="32">
        <v>0</v>
      </c>
      <c r="L143" s="32">
        <v>2375.75</v>
      </c>
      <c r="M143" s="32">
        <v>1816.01</v>
      </c>
      <c r="N143" s="32">
        <v>0</v>
      </c>
      <c r="O143" s="33">
        <v>10245.12</v>
      </c>
      <c r="P143" s="32">
        <v>665.87</v>
      </c>
      <c r="Q143" s="32">
        <v>1087.56</v>
      </c>
      <c r="R143" s="34">
        <v>1424.1400000000003</v>
      </c>
      <c r="S143" s="34">
        <v>3177.57</v>
      </c>
      <c r="T143" s="35">
        <v>7067.550000000001</v>
      </c>
    </row>
    <row r="144" spans="1:20" ht="18" customHeight="1">
      <c r="A144" s="30" t="s">
        <v>236</v>
      </c>
      <c r="B144" s="36" t="s">
        <v>132</v>
      </c>
      <c r="C144" s="32">
        <v>10025.27</v>
      </c>
      <c r="D144" s="30"/>
      <c r="E144" s="32">
        <v>0</v>
      </c>
      <c r="F144" s="32">
        <v>501.26</v>
      </c>
      <c r="G144" s="32">
        <v>0</v>
      </c>
      <c r="H144" s="32">
        <v>0</v>
      </c>
      <c r="I144" s="33">
        <v>10526.53</v>
      </c>
      <c r="J144" s="32">
        <v>0</v>
      </c>
      <c r="K144" s="32">
        <v>0</v>
      </c>
      <c r="L144" s="32">
        <v>2544.69</v>
      </c>
      <c r="M144" s="32">
        <v>0</v>
      </c>
      <c r="N144" s="32">
        <v>0</v>
      </c>
      <c r="O144" s="33">
        <v>13071.22</v>
      </c>
      <c r="P144" s="32">
        <v>1157.92</v>
      </c>
      <c r="Q144" s="32">
        <v>1707.01</v>
      </c>
      <c r="R144" s="34">
        <v>1887.2299999999996</v>
      </c>
      <c r="S144" s="34">
        <v>4752.16</v>
      </c>
      <c r="T144" s="35">
        <v>8319.060000000001</v>
      </c>
    </row>
    <row r="145" spans="1:20" ht="18" customHeight="1">
      <c r="A145" s="30" t="s">
        <v>237</v>
      </c>
      <c r="B145" s="36" t="s">
        <v>136</v>
      </c>
      <c r="C145" s="32">
        <v>3754.57</v>
      </c>
      <c r="D145" s="30"/>
      <c r="E145" s="32">
        <v>0</v>
      </c>
      <c r="F145" s="32">
        <v>0</v>
      </c>
      <c r="G145" s="32">
        <v>0</v>
      </c>
      <c r="H145" s="32">
        <v>0</v>
      </c>
      <c r="I145" s="33">
        <v>3754.57</v>
      </c>
      <c r="J145" s="32">
        <v>0</v>
      </c>
      <c r="K145" s="32">
        <v>0</v>
      </c>
      <c r="L145" s="32">
        <v>2617.08</v>
      </c>
      <c r="M145" s="32">
        <v>0</v>
      </c>
      <c r="N145" s="32">
        <v>0</v>
      </c>
      <c r="O145" s="33">
        <v>6371.65</v>
      </c>
      <c r="P145" s="32">
        <v>413</v>
      </c>
      <c r="Q145" s="32">
        <v>118</v>
      </c>
      <c r="R145" s="34">
        <v>402.91</v>
      </c>
      <c r="S145" s="34">
        <v>933.91</v>
      </c>
      <c r="T145" s="35">
        <v>5437.74</v>
      </c>
    </row>
    <row r="146" spans="1:20" ht="18" customHeight="1">
      <c r="A146" s="30" t="s">
        <v>238</v>
      </c>
      <c r="B146" s="36" t="s">
        <v>239</v>
      </c>
      <c r="C146" s="32">
        <v>11696.97</v>
      </c>
      <c r="D146" s="30"/>
      <c r="E146" s="32">
        <v>0</v>
      </c>
      <c r="F146" s="32">
        <v>584.85</v>
      </c>
      <c r="G146" s="32">
        <v>0</v>
      </c>
      <c r="H146" s="32">
        <v>0</v>
      </c>
      <c r="I146" s="33">
        <v>12281.82</v>
      </c>
      <c r="J146" s="32">
        <v>0</v>
      </c>
      <c r="K146" s="32">
        <v>0</v>
      </c>
      <c r="L146" s="32">
        <v>2375.75</v>
      </c>
      <c r="M146" s="32">
        <v>1169.7</v>
      </c>
      <c r="N146" s="32">
        <v>0</v>
      </c>
      <c r="O146" s="33">
        <v>15827.27</v>
      </c>
      <c r="P146" s="32">
        <v>1351</v>
      </c>
      <c r="Q146" s="32">
        <v>2354.01</v>
      </c>
      <c r="R146" s="34">
        <v>1996.75</v>
      </c>
      <c r="S146" s="34">
        <v>5701.76</v>
      </c>
      <c r="T146" s="35">
        <v>10125.51</v>
      </c>
    </row>
    <row r="147" spans="1:20" ht="18" customHeight="1">
      <c r="A147" s="30" t="s">
        <v>240</v>
      </c>
      <c r="B147" s="36" t="s">
        <v>125</v>
      </c>
      <c r="C147" s="32">
        <v>5017.5</v>
      </c>
      <c r="D147" s="30"/>
      <c r="E147" s="32">
        <v>0</v>
      </c>
      <c r="F147" s="32">
        <v>0</v>
      </c>
      <c r="G147" s="32">
        <v>0</v>
      </c>
      <c r="H147" s="32">
        <v>0</v>
      </c>
      <c r="I147" s="33">
        <v>5017.5</v>
      </c>
      <c r="J147" s="32">
        <v>0</v>
      </c>
      <c r="K147" s="32">
        <v>0</v>
      </c>
      <c r="L147" s="32">
        <v>2375.75</v>
      </c>
      <c r="M147" s="32">
        <v>0</v>
      </c>
      <c r="N147" s="32">
        <v>0</v>
      </c>
      <c r="O147" s="33">
        <v>7393.25</v>
      </c>
      <c r="P147" s="32">
        <v>551.93</v>
      </c>
      <c r="Q147" s="32">
        <v>325.97</v>
      </c>
      <c r="R147" s="34">
        <v>0</v>
      </c>
      <c r="S147" s="34">
        <v>877.9</v>
      </c>
      <c r="T147" s="35">
        <v>6515.35</v>
      </c>
    </row>
    <row r="148" spans="1:20" ht="18" customHeight="1">
      <c r="A148" s="30" t="s">
        <v>241</v>
      </c>
      <c r="B148" s="36" t="s">
        <v>46</v>
      </c>
      <c r="C148" s="32">
        <v>6053.36</v>
      </c>
      <c r="D148" s="30"/>
      <c r="E148" s="32">
        <v>0</v>
      </c>
      <c r="F148" s="32">
        <v>0</v>
      </c>
      <c r="G148" s="32">
        <v>0</v>
      </c>
      <c r="H148" s="32">
        <v>0</v>
      </c>
      <c r="I148" s="33">
        <v>6053.36</v>
      </c>
      <c r="J148" s="32">
        <v>0</v>
      </c>
      <c r="K148" s="32">
        <v>0</v>
      </c>
      <c r="L148" s="32">
        <v>2375.75</v>
      </c>
      <c r="M148" s="32">
        <v>1412.45</v>
      </c>
      <c r="N148" s="32">
        <v>0</v>
      </c>
      <c r="O148" s="33">
        <v>9841.560000000001</v>
      </c>
      <c r="P148" s="32">
        <v>665.87</v>
      </c>
      <c r="Q148" s="32">
        <v>844.21</v>
      </c>
      <c r="R148" s="34">
        <v>60.52999999999986</v>
      </c>
      <c r="S148" s="34">
        <v>1570.61</v>
      </c>
      <c r="T148" s="35">
        <v>8270.95</v>
      </c>
    </row>
    <row r="149" spans="1:20" ht="18" customHeight="1">
      <c r="A149" s="30" t="s">
        <v>242</v>
      </c>
      <c r="B149" s="36" t="s">
        <v>243</v>
      </c>
      <c r="C149" s="32">
        <v>3754.57</v>
      </c>
      <c r="D149" s="30"/>
      <c r="E149" s="32">
        <v>0</v>
      </c>
      <c r="F149" s="32">
        <v>0</v>
      </c>
      <c r="G149" s="32">
        <v>0</v>
      </c>
      <c r="H149" s="32">
        <v>0</v>
      </c>
      <c r="I149" s="33">
        <v>3754.57</v>
      </c>
      <c r="J149" s="32">
        <v>0</v>
      </c>
      <c r="K149" s="32">
        <v>0</v>
      </c>
      <c r="L149" s="32">
        <v>2544.69</v>
      </c>
      <c r="M149" s="32">
        <v>3754.57</v>
      </c>
      <c r="N149" s="32">
        <v>0</v>
      </c>
      <c r="O149" s="33">
        <v>10053.83</v>
      </c>
      <c r="P149" s="32">
        <v>413</v>
      </c>
      <c r="Q149" s="32">
        <v>1029.94</v>
      </c>
      <c r="R149" s="34">
        <v>927.3400000000001</v>
      </c>
      <c r="S149" s="34">
        <v>2370.28</v>
      </c>
      <c r="T149" s="35">
        <v>7683.549999999999</v>
      </c>
    </row>
    <row r="150" spans="1:20" ht="18" customHeight="1">
      <c r="A150" s="30" t="s">
        <v>244</v>
      </c>
      <c r="B150" s="36" t="s">
        <v>235</v>
      </c>
      <c r="C150" s="32">
        <v>10025.27</v>
      </c>
      <c r="D150" s="30"/>
      <c r="E150" s="32">
        <v>0</v>
      </c>
      <c r="F150" s="32">
        <v>0</v>
      </c>
      <c r="G150" s="32">
        <v>0</v>
      </c>
      <c r="H150" s="32">
        <v>0</v>
      </c>
      <c r="I150" s="33">
        <v>10025.27</v>
      </c>
      <c r="J150" s="32">
        <v>0</v>
      </c>
      <c r="K150" s="32">
        <v>0</v>
      </c>
      <c r="L150" s="32">
        <v>2617.08</v>
      </c>
      <c r="M150" s="32">
        <v>0</v>
      </c>
      <c r="N150" s="32">
        <v>0</v>
      </c>
      <c r="O150" s="33">
        <v>12642.35</v>
      </c>
      <c r="P150" s="32">
        <v>1102.78</v>
      </c>
      <c r="Q150" s="32">
        <v>1553.69</v>
      </c>
      <c r="R150" s="34">
        <v>211.6400000000001</v>
      </c>
      <c r="S150" s="34">
        <v>2868.11</v>
      </c>
      <c r="T150" s="35">
        <v>9774.24</v>
      </c>
    </row>
    <row r="151" spans="1:20" ht="18" customHeight="1">
      <c r="A151" s="30" t="s">
        <v>245</v>
      </c>
      <c r="B151" s="36" t="s">
        <v>246</v>
      </c>
      <c r="C151" s="32">
        <v>6633.29</v>
      </c>
      <c r="D151" s="30" t="s">
        <v>140</v>
      </c>
      <c r="E151" s="32">
        <v>4740.12</v>
      </c>
      <c r="F151" s="32">
        <v>0</v>
      </c>
      <c r="G151" s="32">
        <v>0</v>
      </c>
      <c r="H151" s="32">
        <v>0</v>
      </c>
      <c r="I151" s="33">
        <v>11373.41</v>
      </c>
      <c r="J151" s="32">
        <v>0</v>
      </c>
      <c r="K151" s="32">
        <v>0</v>
      </c>
      <c r="L151" s="32">
        <v>2351.61</v>
      </c>
      <c r="M151" s="32">
        <v>0</v>
      </c>
      <c r="N151" s="32">
        <v>0</v>
      </c>
      <c r="O151" s="33">
        <v>13725.02</v>
      </c>
      <c r="P151" s="32">
        <v>729.66</v>
      </c>
      <c r="Q151" s="32">
        <v>2005.53</v>
      </c>
      <c r="R151" s="34">
        <v>783.4899999999999</v>
      </c>
      <c r="S151" s="34">
        <v>3518.68</v>
      </c>
      <c r="T151" s="35">
        <v>10206.34</v>
      </c>
    </row>
    <row r="152" spans="1:20" ht="18" customHeight="1">
      <c r="A152" s="30" t="s">
        <v>247</v>
      </c>
      <c r="B152" s="36" t="s">
        <v>248</v>
      </c>
      <c r="C152" s="32">
        <v>11696.97</v>
      </c>
      <c r="D152" s="30"/>
      <c r="E152" s="32">
        <v>0</v>
      </c>
      <c r="F152" s="32">
        <v>584.85</v>
      </c>
      <c r="G152" s="32">
        <v>0</v>
      </c>
      <c r="H152" s="32">
        <v>0</v>
      </c>
      <c r="I152" s="33">
        <v>12281.82</v>
      </c>
      <c r="J152" s="32">
        <v>0</v>
      </c>
      <c r="K152" s="32">
        <v>0</v>
      </c>
      <c r="L152" s="32">
        <f>2320.23-77.27</f>
        <v>2242.96</v>
      </c>
      <c r="M152" s="32">
        <v>0</v>
      </c>
      <c r="N152" s="32">
        <v>0</v>
      </c>
      <c r="O152" s="33">
        <v>14602.05</v>
      </c>
      <c r="P152" s="32">
        <v>1305.97</v>
      </c>
      <c r="Q152" s="32">
        <v>2036.42</v>
      </c>
      <c r="R152" s="34">
        <v>409.3900000000001</v>
      </c>
      <c r="S152" s="34">
        <v>3751.78</v>
      </c>
      <c r="T152" s="35">
        <v>10850.269999999999</v>
      </c>
    </row>
    <row r="153" spans="1:20" ht="18" customHeight="1">
      <c r="A153" s="30" t="s">
        <v>249</v>
      </c>
      <c r="B153" s="36" t="s">
        <v>235</v>
      </c>
      <c r="C153" s="32">
        <v>10025.27</v>
      </c>
      <c r="D153" s="30"/>
      <c r="E153" s="32">
        <v>0</v>
      </c>
      <c r="F153" s="32">
        <v>501.26</v>
      </c>
      <c r="G153" s="32">
        <v>0</v>
      </c>
      <c r="H153" s="32">
        <v>0</v>
      </c>
      <c r="I153" s="33">
        <v>10526.53</v>
      </c>
      <c r="J153" s="32">
        <v>0</v>
      </c>
      <c r="K153" s="32">
        <v>0</v>
      </c>
      <c r="L153" s="32">
        <v>1700</v>
      </c>
      <c r="M153" s="32">
        <v>0</v>
      </c>
      <c r="N153" s="32">
        <v>0</v>
      </c>
      <c r="O153" s="33">
        <v>12226.53</v>
      </c>
      <c r="P153" s="32">
        <v>1157.92</v>
      </c>
      <c r="Q153" s="32">
        <v>1446.32</v>
      </c>
      <c r="R153" s="34">
        <v>866.3500000000001</v>
      </c>
      <c r="S153" s="34">
        <v>3470.59</v>
      </c>
      <c r="T153" s="35">
        <v>8755.94</v>
      </c>
    </row>
    <row r="154" spans="1:20" ht="18" customHeight="1">
      <c r="A154" s="30" t="s">
        <v>250</v>
      </c>
      <c r="B154" s="40" t="s">
        <v>251</v>
      </c>
      <c r="C154" s="32">
        <v>11696.97</v>
      </c>
      <c r="D154" s="30"/>
      <c r="E154" s="32">
        <v>0</v>
      </c>
      <c r="F154" s="32">
        <v>584.85</v>
      </c>
      <c r="G154" s="32">
        <v>0</v>
      </c>
      <c r="H154" s="32">
        <v>0</v>
      </c>
      <c r="I154" s="33">
        <v>12281.82</v>
      </c>
      <c r="J154" s="32">
        <v>0</v>
      </c>
      <c r="K154" s="32">
        <v>0</v>
      </c>
      <c r="L154" s="32">
        <v>2351.61</v>
      </c>
      <c r="M154" s="32">
        <v>350.91</v>
      </c>
      <c r="N154" s="32">
        <v>0</v>
      </c>
      <c r="O154" s="33">
        <v>14984.34</v>
      </c>
      <c r="P154" s="32">
        <v>1351</v>
      </c>
      <c r="Q154" s="32">
        <v>2675.67</v>
      </c>
      <c r="R154" s="34">
        <v>847.8599999999997</v>
      </c>
      <c r="S154" s="34">
        <v>4874.53</v>
      </c>
      <c r="T154" s="35">
        <v>10109.810000000001</v>
      </c>
    </row>
    <row r="155" spans="1:20" ht="18" customHeight="1">
      <c r="A155" s="30" t="s">
        <v>252</v>
      </c>
      <c r="B155" s="36" t="s">
        <v>246</v>
      </c>
      <c r="C155" s="32">
        <v>6633.29</v>
      </c>
      <c r="D155" s="30"/>
      <c r="E155" s="32">
        <v>0</v>
      </c>
      <c r="F155" s="32">
        <v>0</v>
      </c>
      <c r="G155" s="32">
        <v>0</v>
      </c>
      <c r="H155" s="32">
        <v>0</v>
      </c>
      <c r="I155" s="33">
        <v>6633.29</v>
      </c>
      <c r="J155" s="32">
        <v>0</v>
      </c>
      <c r="K155" s="32">
        <v>0</v>
      </c>
      <c r="L155" s="32">
        <v>2544.69</v>
      </c>
      <c r="M155" s="32">
        <v>0</v>
      </c>
      <c r="N155" s="32">
        <v>0</v>
      </c>
      <c r="O155" s="33">
        <v>9177.98</v>
      </c>
      <c r="P155" s="32">
        <v>729.66</v>
      </c>
      <c r="Q155" s="32">
        <v>649.86</v>
      </c>
      <c r="R155" s="34">
        <v>66.32999999999993</v>
      </c>
      <c r="S155" s="34">
        <v>1445.85</v>
      </c>
      <c r="T155" s="35">
        <v>7732.129999999999</v>
      </c>
    </row>
    <row r="156" spans="1:20" ht="18" customHeight="1">
      <c r="A156" s="30" t="s">
        <v>253</v>
      </c>
      <c r="B156" s="36" t="s">
        <v>136</v>
      </c>
      <c r="C156" s="32">
        <v>5871.55</v>
      </c>
      <c r="D156" s="30"/>
      <c r="E156" s="32">
        <v>0</v>
      </c>
      <c r="F156" s="32">
        <v>0</v>
      </c>
      <c r="G156" s="32">
        <v>0</v>
      </c>
      <c r="H156" s="32">
        <v>0</v>
      </c>
      <c r="I156" s="33">
        <v>5871.55</v>
      </c>
      <c r="J156" s="32">
        <v>0</v>
      </c>
      <c r="K156" s="32">
        <v>0</v>
      </c>
      <c r="L156" s="32">
        <v>2351.61</v>
      </c>
      <c r="M156" s="32">
        <v>0</v>
      </c>
      <c r="N156" s="32">
        <v>0</v>
      </c>
      <c r="O156" s="33">
        <v>8223.16</v>
      </c>
      <c r="P156" s="32">
        <v>645.87</v>
      </c>
      <c r="Q156" s="32">
        <v>567.7</v>
      </c>
      <c r="R156" s="34">
        <v>-1.1368683772161603E-13</v>
      </c>
      <c r="S156" s="34">
        <v>1213.57</v>
      </c>
      <c r="T156" s="35">
        <v>7009.59</v>
      </c>
    </row>
    <row r="157" spans="1:20" ht="18" customHeight="1">
      <c r="A157" s="30" t="s">
        <v>254</v>
      </c>
      <c r="B157" s="36" t="s">
        <v>64</v>
      </c>
      <c r="C157" s="32">
        <v>4734.8</v>
      </c>
      <c r="D157" s="30"/>
      <c r="E157" s="32">
        <v>0</v>
      </c>
      <c r="F157" s="32">
        <v>0</v>
      </c>
      <c r="G157" s="32">
        <v>0</v>
      </c>
      <c r="H157" s="32">
        <v>0</v>
      </c>
      <c r="I157" s="33">
        <v>4734.8</v>
      </c>
      <c r="J157" s="32">
        <v>0</v>
      </c>
      <c r="K157" s="32">
        <v>0</v>
      </c>
      <c r="L157" s="32">
        <v>3146.25</v>
      </c>
      <c r="M157" s="32">
        <v>995.9</v>
      </c>
      <c r="N157" s="32">
        <v>0</v>
      </c>
      <c r="O157" s="33">
        <v>8876.95</v>
      </c>
      <c r="P157" s="32">
        <v>630.38</v>
      </c>
      <c r="Q157" s="32">
        <v>533.23</v>
      </c>
      <c r="R157" s="34">
        <v>1117.6299999999997</v>
      </c>
      <c r="S157" s="34">
        <v>2281.24</v>
      </c>
      <c r="T157" s="35">
        <v>6595.710000000001</v>
      </c>
    </row>
    <row r="158" spans="1:20" ht="18" customHeight="1">
      <c r="A158" s="30" t="s">
        <v>255</v>
      </c>
      <c r="B158" s="36" t="s">
        <v>87</v>
      </c>
      <c r="C158" s="32">
        <v>13131.26</v>
      </c>
      <c r="D158" s="30"/>
      <c r="E158" s="32">
        <v>0</v>
      </c>
      <c r="F158" s="32">
        <v>656.56</v>
      </c>
      <c r="G158" s="32">
        <v>0</v>
      </c>
      <c r="H158" s="32">
        <v>0</v>
      </c>
      <c r="I158" s="33">
        <v>13787.82</v>
      </c>
      <c r="J158" s="32">
        <v>0</v>
      </c>
      <c r="K158" s="32">
        <v>0</v>
      </c>
      <c r="L158" s="32">
        <v>2375.75</v>
      </c>
      <c r="M158" s="32">
        <v>0</v>
      </c>
      <c r="N158" s="32">
        <v>0</v>
      </c>
      <c r="O158" s="33">
        <v>16163.57</v>
      </c>
      <c r="P158" s="32">
        <v>1516.66</v>
      </c>
      <c r="Q158" s="32">
        <v>2505.21</v>
      </c>
      <c r="R158" s="34">
        <v>131.31000000000017</v>
      </c>
      <c r="S158" s="34">
        <v>4153.18</v>
      </c>
      <c r="T158" s="35">
        <v>12010.39</v>
      </c>
    </row>
    <row r="159" spans="1:20" ht="18" customHeight="1">
      <c r="A159" s="30" t="s">
        <v>256</v>
      </c>
      <c r="B159" s="36" t="s">
        <v>32</v>
      </c>
      <c r="C159" s="32">
        <v>5695.18</v>
      </c>
      <c r="D159" s="30"/>
      <c r="E159" s="32">
        <v>0</v>
      </c>
      <c r="F159" s="32">
        <v>0</v>
      </c>
      <c r="G159" s="32">
        <v>0</v>
      </c>
      <c r="H159" s="32">
        <v>0</v>
      </c>
      <c r="I159" s="33">
        <v>5695.18</v>
      </c>
      <c r="J159" s="32">
        <v>0</v>
      </c>
      <c r="K159" s="32">
        <v>0</v>
      </c>
      <c r="L159" s="32">
        <v>2375.75</v>
      </c>
      <c r="M159" s="32">
        <v>0</v>
      </c>
      <c r="N159" s="32">
        <v>0</v>
      </c>
      <c r="O159" s="33">
        <v>8070.93</v>
      </c>
      <c r="P159" s="32">
        <v>626.47</v>
      </c>
      <c r="Q159" s="32">
        <v>744</v>
      </c>
      <c r="R159" s="34">
        <v>1186.99</v>
      </c>
      <c r="S159" s="34">
        <v>2557.46</v>
      </c>
      <c r="T159" s="35">
        <v>5513.47</v>
      </c>
    </row>
    <row r="160" spans="1:20" ht="18" customHeight="1">
      <c r="A160" s="30" t="s">
        <v>257</v>
      </c>
      <c r="B160" s="36" t="s">
        <v>258</v>
      </c>
      <c r="C160" s="32">
        <v>5695.18</v>
      </c>
      <c r="D160" s="30"/>
      <c r="E160" s="32">
        <v>0</v>
      </c>
      <c r="F160" s="32">
        <v>0</v>
      </c>
      <c r="G160" s="32">
        <v>0</v>
      </c>
      <c r="H160" s="32">
        <v>0</v>
      </c>
      <c r="I160" s="33">
        <v>5695.18</v>
      </c>
      <c r="J160" s="32">
        <v>0</v>
      </c>
      <c r="K160" s="32">
        <v>0</v>
      </c>
      <c r="L160" s="32">
        <v>2351.61</v>
      </c>
      <c r="M160" s="32">
        <v>0</v>
      </c>
      <c r="N160" s="32">
        <v>0</v>
      </c>
      <c r="O160" s="33">
        <v>8046.790000000001</v>
      </c>
      <c r="P160" s="32">
        <v>626.47</v>
      </c>
      <c r="Q160" s="32">
        <v>524.54</v>
      </c>
      <c r="R160" s="34">
        <v>0</v>
      </c>
      <c r="S160" s="34">
        <v>1151.01</v>
      </c>
      <c r="T160" s="35">
        <v>6895.780000000001</v>
      </c>
    </row>
    <row r="161" spans="1:20" ht="18" customHeight="1">
      <c r="A161" s="30" t="s">
        <v>259</v>
      </c>
      <c r="B161" s="36" t="s">
        <v>260</v>
      </c>
      <c r="C161" s="32">
        <v>5871.55</v>
      </c>
      <c r="D161" s="30"/>
      <c r="E161" s="32">
        <v>0</v>
      </c>
      <c r="F161" s="32">
        <v>0</v>
      </c>
      <c r="G161" s="32">
        <v>0</v>
      </c>
      <c r="H161" s="32">
        <v>0</v>
      </c>
      <c r="I161" s="33">
        <v>5871.55</v>
      </c>
      <c r="J161" s="32">
        <v>0</v>
      </c>
      <c r="K161" s="32">
        <v>0</v>
      </c>
      <c r="L161" s="32">
        <v>2320.23</v>
      </c>
      <c r="M161" s="32">
        <v>0</v>
      </c>
      <c r="N161" s="32">
        <v>0</v>
      </c>
      <c r="O161" s="33">
        <v>8191.780000000001</v>
      </c>
      <c r="P161" s="32">
        <v>645.87</v>
      </c>
      <c r="Q161" s="32">
        <v>567.7</v>
      </c>
      <c r="R161" s="34">
        <v>1268.7199999999998</v>
      </c>
      <c r="S161" s="34">
        <v>2482.29</v>
      </c>
      <c r="T161" s="35">
        <v>5709.490000000001</v>
      </c>
    </row>
    <row r="162" spans="1:20" ht="18" customHeight="1">
      <c r="A162" s="30" t="s">
        <v>261</v>
      </c>
      <c r="B162" s="36" t="s">
        <v>262</v>
      </c>
      <c r="C162" s="32">
        <v>8998.59</v>
      </c>
      <c r="D162" s="30"/>
      <c r="E162" s="32">
        <v>0</v>
      </c>
      <c r="F162" s="32">
        <v>809.93</v>
      </c>
      <c r="G162" s="32">
        <v>0</v>
      </c>
      <c r="H162" s="32">
        <v>0</v>
      </c>
      <c r="I162" s="33">
        <v>9808.52</v>
      </c>
      <c r="J162" s="32">
        <v>0</v>
      </c>
      <c r="K162" s="32">
        <v>0</v>
      </c>
      <c r="L162" s="32">
        <v>2544.69</v>
      </c>
      <c r="M162" s="32">
        <v>8998.6</v>
      </c>
      <c r="N162" s="32">
        <v>0</v>
      </c>
      <c r="O162" s="33">
        <v>21351.81</v>
      </c>
      <c r="P162" s="32">
        <v>1029.44</v>
      </c>
      <c r="Q162" s="32">
        <v>3967.36</v>
      </c>
      <c r="R162" s="34">
        <v>3074.9</v>
      </c>
      <c r="S162" s="34">
        <v>8071.7</v>
      </c>
      <c r="T162" s="35">
        <v>13280.11</v>
      </c>
    </row>
    <row r="163" spans="1:20" ht="18" customHeight="1">
      <c r="A163" s="30" t="s">
        <v>263</v>
      </c>
      <c r="B163" s="36" t="s">
        <v>264</v>
      </c>
      <c r="C163" s="32">
        <v>12156.76</v>
      </c>
      <c r="D163" s="30"/>
      <c r="E163" s="32">
        <v>0</v>
      </c>
      <c r="F163" s="32">
        <v>607.84</v>
      </c>
      <c r="G163" s="32">
        <v>0</v>
      </c>
      <c r="H163" s="32">
        <v>0</v>
      </c>
      <c r="I163" s="33">
        <v>12764.6</v>
      </c>
      <c r="J163" s="32">
        <v>0</v>
      </c>
      <c r="K163" s="32">
        <v>0</v>
      </c>
      <c r="L163" s="32">
        <v>2320.23</v>
      </c>
      <c r="M163" s="32">
        <v>0</v>
      </c>
      <c r="N163" s="32">
        <v>0</v>
      </c>
      <c r="O163" s="33">
        <v>15084.83</v>
      </c>
      <c r="P163" s="32">
        <v>1404.11</v>
      </c>
      <c r="Q163" s="32">
        <v>2254.77</v>
      </c>
      <c r="R163" s="34">
        <v>241.48000000000025</v>
      </c>
      <c r="S163" s="34">
        <v>3900.36</v>
      </c>
      <c r="T163" s="35">
        <v>11184.47</v>
      </c>
    </row>
    <row r="164" spans="1:20" ht="18" customHeight="1">
      <c r="A164" s="30" t="s">
        <v>265</v>
      </c>
      <c r="B164" s="36" t="s">
        <v>132</v>
      </c>
      <c r="C164" s="32">
        <v>6053.36</v>
      </c>
      <c r="D164" s="30"/>
      <c r="E164" s="32">
        <v>0</v>
      </c>
      <c r="F164" s="32">
        <v>0</v>
      </c>
      <c r="G164" s="32">
        <v>0</v>
      </c>
      <c r="H164" s="32">
        <v>0</v>
      </c>
      <c r="I164" s="33">
        <v>6053.36</v>
      </c>
      <c r="J164" s="32">
        <v>0</v>
      </c>
      <c r="K164" s="32">
        <v>0</v>
      </c>
      <c r="L164" s="32">
        <v>10189.6</v>
      </c>
      <c r="M164" s="32">
        <v>1816.01</v>
      </c>
      <c r="N164" s="32">
        <v>0</v>
      </c>
      <c r="O164" s="33">
        <v>18058.969999999998</v>
      </c>
      <c r="P164" s="32">
        <v>665.87</v>
      </c>
      <c r="Q164" s="32">
        <v>1111.6</v>
      </c>
      <c r="R164" s="34">
        <v>1125.0100000000002</v>
      </c>
      <c r="S164" s="34">
        <v>2902.48</v>
      </c>
      <c r="T164" s="35">
        <v>15156.489999999998</v>
      </c>
    </row>
    <row r="165" spans="1:20" ht="18" customHeight="1">
      <c r="A165" s="30" t="s">
        <v>266</v>
      </c>
      <c r="B165" s="36" t="s">
        <v>267</v>
      </c>
      <c r="C165" s="32">
        <v>12156.76</v>
      </c>
      <c r="D165" s="30"/>
      <c r="E165" s="32">
        <v>0</v>
      </c>
      <c r="F165" s="32">
        <v>607.84</v>
      </c>
      <c r="G165" s="32">
        <v>0</v>
      </c>
      <c r="H165" s="32">
        <v>0</v>
      </c>
      <c r="I165" s="33">
        <v>12764.6</v>
      </c>
      <c r="J165" s="32">
        <v>0</v>
      </c>
      <c r="K165" s="32">
        <v>0</v>
      </c>
      <c r="L165" s="32">
        <v>2320.23</v>
      </c>
      <c r="M165" s="32">
        <v>932.02</v>
      </c>
      <c r="N165" s="32">
        <v>0</v>
      </c>
      <c r="O165" s="33">
        <v>16016.85</v>
      </c>
      <c r="P165" s="32">
        <v>1404.11</v>
      </c>
      <c r="Q165" s="32">
        <v>2511.08</v>
      </c>
      <c r="R165" s="34">
        <v>722.0800000000006</v>
      </c>
      <c r="S165" s="34">
        <v>4637.27</v>
      </c>
      <c r="T165" s="35">
        <v>11379.58</v>
      </c>
    </row>
    <row r="166" spans="1:20" ht="18" customHeight="1">
      <c r="A166" s="30" t="s">
        <v>268</v>
      </c>
      <c r="B166" s="36" t="s">
        <v>46</v>
      </c>
      <c r="C166" s="32">
        <v>6633.29</v>
      </c>
      <c r="D166" s="30"/>
      <c r="E166" s="32">
        <v>0</v>
      </c>
      <c r="F166" s="32">
        <v>0</v>
      </c>
      <c r="G166" s="32">
        <v>0</v>
      </c>
      <c r="H166" s="32">
        <v>0</v>
      </c>
      <c r="I166" s="33">
        <v>6633.29</v>
      </c>
      <c r="J166" s="32">
        <v>0</v>
      </c>
      <c r="K166" s="32">
        <v>0</v>
      </c>
      <c r="L166" s="32">
        <v>2320.23</v>
      </c>
      <c r="M166" s="32">
        <v>1547.77</v>
      </c>
      <c r="N166" s="32">
        <v>0</v>
      </c>
      <c r="O166" s="33">
        <v>10501.29</v>
      </c>
      <c r="P166" s="32">
        <v>729.66</v>
      </c>
      <c r="Q166" s="32">
        <v>1075.5</v>
      </c>
      <c r="R166" s="34">
        <v>1138.52</v>
      </c>
      <c r="S166" s="34">
        <v>2943.68</v>
      </c>
      <c r="T166" s="35">
        <v>7557.61</v>
      </c>
    </row>
    <row r="167" spans="1:20" ht="18" customHeight="1">
      <c r="A167" s="30" t="s">
        <v>269</v>
      </c>
      <c r="B167" s="36" t="s">
        <v>270</v>
      </c>
      <c r="C167" s="32">
        <v>6705.05</v>
      </c>
      <c r="D167" s="30"/>
      <c r="E167" s="32">
        <v>0</v>
      </c>
      <c r="F167" s="32">
        <v>335.25</v>
      </c>
      <c r="G167" s="32">
        <v>0</v>
      </c>
      <c r="H167" s="32">
        <v>0</v>
      </c>
      <c r="I167" s="33">
        <v>7040.3</v>
      </c>
      <c r="J167" s="32">
        <v>0</v>
      </c>
      <c r="K167" s="32">
        <v>0</v>
      </c>
      <c r="L167" s="32">
        <v>3146.25</v>
      </c>
      <c r="M167" s="32">
        <v>0</v>
      </c>
      <c r="N167" s="32">
        <v>0</v>
      </c>
      <c r="O167" s="33">
        <v>10186.55</v>
      </c>
      <c r="P167" s="32">
        <v>737.56</v>
      </c>
      <c r="Q167" s="32">
        <v>863.89</v>
      </c>
      <c r="R167" s="34">
        <v>744.23</v>
      </c>
      <c r="S167" s="34">
        <v>2345.68</v>
      </c>
      <c r="T167" s="35">
        <v>7840.869999999999</v>
      </c>
    </row>
    <row r="168" spans="1:20" ht="18" customHeight="1">
      <c r="A168" s="30" t="s">
        <v>271</v>
      </c>
      <c r="B168" s="36" t="s">
        <v>260</v>
      </c>
      <c r="C168" s="32">
        <v>12156.76</v>
      </c>
      <c r="D168" s="30"/>
      <c r="E168" s="32">
        <v>0</v>
      </c>
      <c r="F168" s="32">
        <v>607.84</v>
      </c>
      <c r="G168" s="32">
        <v>0</v>
      </c>
      <c r="H168" s="32">
        <v>0</v>
      </c>
      <c r="I168" s="33">
        <v>12764.6</v>
      </c>
      <c r="J168" s="32">
        <v>0</v>
      </c>
      <c r="K168" s="32">
        <v>0</v>
      </c>
      <c r="L168" s="32">
        <v>2351.61</v>
      </c>
      <c r="M168" s="32">
        <v>3525.46</v>
      </c>
      <c r="N168" s="32">
        <v>0</v>
      </c>
      <c r="O168" s="33">
        <v>18641.670000000002</v>
      </c>
      <c r="P168" s="32">
        <v>1404.11</v>
      </c>
      <c r="Q168" s="32">
        <v>3224.28</v>
      </c>
      <c r="R168" s="34">
        <v>682.8700000000001</v>
      </c>
      <c r="S168" s="34">
        <v>5311.26</v>
      </c>
      <c r="T168" s="35">
        <v>13330.410000000002</v>
      </c>
    </row>
    <row r="169" spans="1:20" ht="18" customHeight="1">
      <c r="A169" s="30" t="s">
        <v>272</v>
      </c>
      <c r="B169" s="36" t="s">
        <v>127</v>
      </c>
      <c r="C169" s="32">
        <v>8267.53</v>
      </c>
      <c r="D169" s="30"/>
      <c r="E169" s="32">
        <v>0</v>
      </c>
      <c r="F169" s="32">
        <v>826.75</v>
      </c>
      <c r="G169" s="32">
        <v>0</v>
      </c>
      <c r="H169" s="32">
        <v>0</v>
      </c>
      <c r="I169" s="33">
        <v>9094.28</v>
      </c>
      <c r="J169" s="32">
        <v>0</v>
      </c>
      <c r="K169" s="32">
        <v>0</v>
      </c>
      <c r="L169" s="32">
        <v>2544.69</v>
      </c>
      <c r="M169" s="32">
        <v>3307.01</v>
      </c>
      <c r="N169" s="32">
        <v>0</v>
      </c>
      <c r="O169" s="33">
        <v>14945.980000000001</v>
      </c>
      <c r="P169" s="32">
        <v>1000.37</v>
      </c>
      <c r="Q169" s="32">
        <v>2265.89</v>
      </c>
      <c r="R169" s="34">
        <v>3.410605131648481E-13</v>
      </c>
      <c r="S169" s="34">
        <v>3266.26</v>
      </c>
      <c r="T169" s="35">
        <v>11679.72</v>
      </c>
    </row>
    <row r="170" spans="1:20" ht="18" customHeight="1">
      <c r="A170" s="30" t="s">
        <v>273</v>
      </c>
      <c r="B170" s="36" t="s">
        <v>274</v>
      </c>
      <c r="C170" s="32">
        <v>10025.27</v>
      </c>
      <c r="D170" s="30"/>
      <c r="E170" s="32">
        <v>0</v>
      </c>
      <c r="F170" s="32">
        <v>1002.53</v>
      </c>
      <c r="G170" s="32">
        <v>0</v>
      </c>
      <c r="H170" s="32">
        <v>0</v>
      </c>
      <c r="I170" s="33">
        <v>11027.8</v>
      </c>
      <c r="J170" s="32">
        <v>4845.55</v>
      </c>
      <c r="K170" s="32">
        <v>0</v>
      </c>
      <c r="L170" s="32">
        <v>2544.69</v>
      </c>
      <c r="M170" s="32">
        <v>3508.84</v>
      </c>
      <c r="N170" s="32">
        <v>0</v>
      </c>
      <c r="O170" s="33">
        <v>21926.88</v>
      </c>
      <c r="P170" s="32">
        <v>1213.06</v>
      </c>
      <c r="Q170" s="32">
        <v>4127.15</v>
      </c>
      <c r="R170" s="34">
        <v>4.547473508864641E-13</v>
      </c>
      <c r="S170" s="34">
        <v>5340.21</v>
      </c>
      <c r="T170" s="35">
        <v>16586.670000000002</v>
      </c>
    </row>
    <row r="171" spans="1:20" ht="18" customHeight="1">
      <c r="A171" s="30" t="s">
        <v>275</v>
      </c>
      <c r="B171" s="36" t="s">
        <v>32</v>
      </c>
      <c r="C171" s="32">
        <v>6053.36</v>
      </c>
      <c r="D171" s="30"/>
      <c r="E171" s="32">
        <v>0</v>
      </c>
      <c r="F171" s="32">
        <v>0</v>
      </c>
      <c r="G171" s="32">
        <v>0</v>
      </c>
      <c r="H171" s="32">
        <v>0</v>
      </c>
      <c r="I171" s="33">
        <v>6053.36</v>
      </c>
      <c r="J171" s="32">
        <v>0</v>
      </c>
      <c r="K171" s="32">
        <v>0</v>
      </c>
      <c r="L171" s="32">
        <v>2375.75</v>
      </c>
      <c r="M171" s="32">
        <v>0</v>
      </c>
      <c r="N171" s="32">
        <v>0</v>
      </c>
      <c r="O171" s="33">
        <v>8429.11</v>
      </c>
      <c r="P171" s="32">
        <v>665.87</v>
      </c>
      <c r="Q171" s="32">
        <v>612.2</v>
      </c>
      <c r="R171" s="34">
        <v>-1.1368683772161603E-13</v>
      </c>
      <c r="S171" s="34">
        <v>1278.07</v>
      </c>
      <c r="T171" s="35">
        <v>7151.040000000001</v>
      </c>
    </row>
    <row r="172" spans="1:20" ht="18" customHeight="1">
      <c r="A172" s="30" t="s">
        <v>276</v>
      </c>
      <c r="B172" s="36" t="s">
        <v>277</v>
      </c>
      <c r="C172" s="32">
        <v>5871.55</v>
      </c>
      <c r="D172" s="30"/>
      <c r="E172" s="32">
        <v>0</v>
      </c>
      <c r="F172" s="32">
        <v>0</v>
      </c>
      <c r="G172" s="32">
        <v>0</v>
      </c>
      <c r="H172" s="32">
        <v>0</v>
      </c>
      <c r="I172" s="33">
        <v>5871.55</v>
      </c>
      <c r="J172" s="32">
        <v>0</v>
      </c>
      <c r="K172" s="32">
        <v>0</v>
      </c>
      <c r="L172" s="32">
        <v>2375.75</v>
      </c>
      <c r="M172" s="32">
        <v>0</v>
      </c>
      <c r="N172" s="32">
        <v>0</v>
      </c>
      <c r="O172" s="33">
        <v>8247.3</v>
      </c>
      <c r="P172" s="32">
        <v>645.87</v>
      </c>
      <c r="Q172" s="32">
        <v>515.56</v>
      </c>
      <c r="R172" s="34">
        <v>1379.5700000000002</v>
      </c>
      <c r="S172" s="34">
        <v>2541</v>
      </c>
      <c r="T172" s="35">
        <v>5706.299999999999</v>
      </c>
    </row>
    <row r="173" spans="1:20" ht="18" customHeight="1">
      <c r="A173" s="30" t="s">
        <v>278</v>
      </c>
      <c r="B173" s="36" t="s">
        <v>279</v>
      </c>
      <c r="C173" s="32">
        <v>11696.97</v>
      </c>
      <c r="D173" s="30"/>
      <c r="E173" s="32">
        <v>0</v>
      </c>
      <c r="F173" s="32">
        <v>584.85</v>
      </c>
      <c r="G173" s="32">
        <v>0</v>
      </c>
      <c r="H173" s="32">
        <v>0</v>
      </c>
      <c r="I173" s="33">
        <v>12281.82</v>
      </c>
      <c r="J173" s="32">
        <v>0</v>
      </c>
      <c r="K173" s="32">
        <v>0</v>
      </c>
      <c r="L173" s="32">
        <v>2320.23</v>
      </c>
      <c r="M173" s="32">
        <v>0</v>
      </c>
      <c r="N173" s="32">
        <v>0</v>
      </c>
      <c r="O173" s="33">
        <v>14602.05</v>
      </c>
      <c r="P173" s="32">
        <v>1351</v>
      </c>
      <c r="Q173" s="32">
        <v>2032.34</v>
      </c>
      <c r="R173" s="34">
        <v>2.2737367544323206E-13</v>
      </c>
      <c r="S173" s="34">
        <v>3383.34</v>
      </c>
      <c r="T173" s="35">
        <v>11218.71</v>
      </c>
    </row>
    <row r="174" spans="1:20" ht="18" customHeight="1">
      <c r="A174" s="30" t="s">
        <v>280</v>
      </c>
      <c r="B174" s="36" t="s">
        <v>235</v>
      </c>
      <c r="C174" s="32">
        <v>5871.55</v>
      </c>
      <c r="D174" s="30"/>
      <c r="E174" s="32">
        <v>0</v>
      </c>
      <c r="F174" s="32">
        <v>0</v>
      </c>
      <c r="G174" s="32">
        <v>0</v>
      </c>
      <c r="H174" s="32">
        <v>0</v>
      </c>
      <c r="I174" s="33">
        <v>5871.55</v>
      </c>
      <c r="J174" s="32">
        <v>0</v>
      </c>
      <c r="K174" s="32">
        <v>0</v>
      </c>
      <c r="L174" s="32">
        <v>8223.16</v>
      </c>
      <c r="M174" s="32">
        <v>0</v>
      </c>
      <c r="N174" s="32">
        <v>0</v>
      </c>
      <c r="O174" s="33">
        <v>14094.71</v>
      </c>
      <c r="P174" s="32">
        <v>645.87</v>
      </c>
      <c r="Q174" s="32">
        <v>567.7</v>
      </c>
      <c r="R174" s="34">
        <v>-1.1368683772161603E-13</v>
      </c>
      <c r="S174" s="34">
        <v>1213.57</v>
      </c>
      <c r="T174" s="35">
        <v>12881.14</v>
      </c>
    </row>
    <row r="175" spans="1:20" ht="18" customHeight="1">
      <c r="A175" s="30" t="s">
        <v>281</v>
      </c>
      <c r="B175" s="36" t="s">
        <v>282</v>
      </c>
      <c r="C175" s="32">
        <v>0</v>
      </c>
      <c r="D175" s="30" t="s">
        <v>283</v>
      </c>
      <c r="E175" s="32">
        <v>16216.2</v>
      </c>
      <c r="F175" s="32">
        <v>0</v>
      </c>
      <c r="G175" s="32">
        <v>0</v>
      </c>
      <c r="H175" s="32">
        <v>0</v>
      </c>
      <c r="I175" s="33">
        <v>16216.2</v>
      </c>
      <c r="J175" s="32">
        <v>0</v>
      </c>
      <c r="K175" s="32">
        <v>0</v>
      </c>
      <c r="L175" s="32">
        <v>2320.23</v>
      </c>
      <c r="M175" s="32">
        <v>0</v>
      </c>
      <c r="N175" s="32">
        <v>0</v>
      </c>
      <c r="O175" s="33">
        <v>18536.43</v>
      </c>
      <c r="P175" s="32">
        <v>707.75</v>
      </c>
      <c r="Q175" s="32">
        <v>3395.46</v>
      </c>
      <c r="R175" s="34">
        <v>1064.3400000000001</v>
      </c>
      <c r="S175" s="34">
        <v>5167.55</v>
      </c>
      <c r="T175" s="35">
        <v>13368.88</v>
      </c>
    </row>
    <row r="176" spans="1:20" ht="18" customHeight="1">
      <c r="A176" s="30" t="s">
        <v>284</v>
      </c>
      <c r="B176" s="36" t="s">
        <v>224</v>
      </c>
      <c r="C176" s="32">
        <v>13131.26</v>
      </c>
      <c r="D176" s="30"/>
      <c r="E176" s="32">
        <v>0</v>
      </c>
      <c r="F176" s="32">
        <v>656.56</v>
      </c>
      <c r="G176" s="32">
        <v>0</v>
      </c>
      <c r="H176" s="32">
        <v>0</v>
      </c>
      <c r="I176" s="33">
        <v>13787.82</v>
      </c>
      <c r="J176" s="32">
        <v>0</v>
      </c>
      <c r="K176" s="32">
        <v>0</v>
      </c>
      <c r="L176" s="32">
        <v>2351.61</v>
      </c>
      <c r="M176" s="32">
        <v>0</v>
      </c>
      <c r="N176" s="32">
        <v>0</v>
      </c>
      <c r="O176" s="33">
        <v>16139.43</v>
      </c>
      <c r="P176" s="32">
        <v>1516.66</v>
      </c>
      <c r="Q176" s="32">
        <v>2505.21</v>
      </c>
      <c r="R176" s="34">
        <v>-2.2737367544323206E-13</v>
      </c>
      <c r="S176" s="34">
        <v>4021.87</v>
      </c>
      <c r="T176" s="35">
        <v>12117.560000000001</v>
      </c>
    </row>
    <row r="177" spans="1:20" ht="18" customHeight="1">
      <c r="A177" s="30" t="s">
        <v>285</v>
      </c>
      <c r="B177" s="31" t="s">
        <v>286</v>
      </c>
      <c r="C177" s="32">
        <v>11254.57</v>
      </c>
      <c r="D177" s="30"/>
      <c r="E177" s="32">
        <v>0</v>
      </c>
      <c r="F177" s="32">
        <v>1125.46</v>
      </c>
      <c r="G177" s="32">
        <v>0</v>
      </c>
      <c r="H177" s="32">
        <v>0</v>
      </c>
      <c r="I177" s="33">
        <v>12380.03</v>
      </c>
      <c r="J177" s="32">
        <v>0</v>
      </c>
      <c r="K177" s="32">
        <v>0</v>
      </c>
      <c r="L177" s="32">
        <v>2351.61</v>
      </c>
      <c r="M177" s="32">
        <v>0</v>
      </c>
      <c r="N177" s="32">
        <v>0</v>
      </c>
      <c r="O177" s="33">
        <v>14731.64</v>
      </c>
      <c r="P177" s="32">
        <v>1361.8</v>
      </c>
      <c r="Q177" s="32">
        <v>2160.65</v>
      </c>
      <c r="R177" s="34">
        <v>-2.2737367544323206E-13</v>
      </c>
      <c r="S177" s="34">
        <v>3522.45</v>
      </c>
      <c r="T177" s="35">
        <v>11209.189999999999</v>
      </c>
    </row>
    <row r="178" spans="1:20" ht="18" customHeight="1">
      <c r="A178" s="30" t="s">
        <v>287</v>
      </c>
      <c r="B178" s="36" t="s">
        <v>235</v>
      </c>
      <c r="C178" s="32">
        <v>8592.49</v>
      </c>
      <c r="D178" s="30" t="s">
        <v>140</v>
      </c>
      <c r="E178" s="32">
        <v>4740.12</v>
      </c>
      <c r="F178" s="32">
        <v>429.62</v>
      </c>
      <c r="G178" s="32">
        <v>0</v>
      </c>
      <c r="H178" s="32">
        <v>0</v>
      </c>
      <c r="I178" s="33">
        <v>13762.230000000001</v>
      </c>
      <c r="J178" s="32">
        <v>0</v>
      </c>
      <c r="K178" s="32">
        <v>0</v>
      </c>
      <c r="L178" s="32">
        <f>2566.69-77.27</f>
        <v>2489.42</v>
      </c>
      <c r="M178" s="32">
        <v>0</v>
      </c>
      <c r="N178" s="32">
        <v>0</v>
      </c>
      <c r="O178" s="33">
        <v>16328.920000000002</v>
      </c>
      <c r="P178" s="32">
        <v>841.05</v>
      </c>
      <c r="Q178" s="32">
        <v>2253.37</v>
      </c>
      <c r="R178" s="34">
        <v>1462.1400000000006</v>
      </c>
      <c r="S178" s="34">
        <v>4556.56</v>
      </c>
      <c r="T178" s="35">
        <v>11772.36</v>
      </c>
    </row>
    <row r="179" spans="1:20" ht="18" customHeight="1">
      <c r="A179" s="30" t="s">
        <v>288</v>
      </c>
      <c r="B179" s="36" t="s">
        <v>46</v>
      </c>
      <c r="C179" s="32">
        <v>5871.55</v>
      </c>
      <c r="D179" s="30"/>
      <c r="E179" s="32">
        <v>0</v>
      </c>
      <c r="F179" s="32">
        <v>0</v>
      </c>
      <c r="G179" s="32">
        <v>0</v>
      </c>
      <c r="H179" s="32">
        <v>0</v>
      </c>
      <c r="I179" s="33">
        <v>5871.55</v>
      </c>
      <c r="J179" s="32">
        <v>0</v>
      </c>
      <c r="K179" s="32">
        <v>0</v>
      </c>
      <c r="L179" s="32">
        <v>2375.75</v>
      </c>
      <c r="M179" s="32">
        <v>0</v>
      </c>
      <c r="N179" s="32">
        <v>0</v>
      </c>
      <c r="O179" s="33">
        <v>8247.3</v>
      </c>
      <c r="P179" s="32">
        <v>645.87</v>
      </c>
      <c r="Q179" s="32">
        <v>515.56</v>
      </c>
      <c r="R179" s="34">
        <v>687.87</v>
      </c>
      <c r="S179" s="34">
        <v>1849.3</v>
      </c>
      <c r="T179" s="35">
        <v>6397.999999999999</v>
      </c>
    </row>
    <row r="180" spans="1:20" ht="18" customHeight="1">
      <c r="A180" s="30" t="s">
        <v>289</v>
      </c>
      <c r="B180" s="36" t="s">
        <v>290</v>
      </c>
      <c r="C180" s="32">
        <v>12156.76</v>
      </c>
      <c r="D180" s="30"/>
      <c r="E180" s="32">
        <v>0</v>
      </c>
      <c r="F180" s="32">
        <v>607.84</v>
      </c>
      <c r="G180" s="32">
        <v>0</v>
      </c>
      <c r="H180" s="32">
        <v>0</v>
      </c>
      <c r="I180" s="33">
        <v>12764.6</v>
      </c>
      <c r="J180" s="32">
        <v>0</v>
      </c>
      <c r="K180" s="32">
        <v>0</v>
      </c>
      <c r="L180" s="32">
        <v>2761.87</v>
      </c>
      <c r="M180" s="32">
        <v>0</v>
      </c>
      <c r="N180" s="32">
        <v>0</v>
      </c>
      <c r="O180" s="33">
        <v>15526.47</v>
      </c>
      <c r="P180" s="32">
        <v>1404.11</v>
      </c>
      <c r="Q180" s="32">
        <v>2254.77</v>
      </c>
      <c r="R180" s="34">
        <v>121.56999999999994</v>
      </c>
      <c r="S180" s="34">
        <v>3780.45</v>
      </c>
      <c r="T180" s="35">
        <v>11746.02</v>
      </c>
    </row>
    <row r="181" spans="1:20" ht="18" customHeight="1">
      <c r="A181" s="30" t="s">
        <v>291</v>
      </c>
      <c r="B181" s="36" t="s">
        <v>75</v>
      </c>
      <c r="C181" s="32">
        <v>5017.5</v>
      </c>
      <c r="D181" s="30"/>
      <c r="E181" s="32">
        <v>0</v>
      </c>
      <c r="F181" s="32">
        <v>0</v>
      </c>
      <c r="G181" s="32">
        <v>0</v>
      </c>
      <c r="H181" s="32">
        <v>0</v>
      </c>
      <c r="I181" s="33">
        <v>5017.5</v>
      </c>
      <c r="J181" s="32">
        <v>0</v>
      </c>
      <c r="K181" s="32">
        <v>0</v>
      </c>
      <c r="L181" s="32">
        <v>2375.75</v>
      </c>
      <c r="M181" s="32">
        <v>0</v>
      </c>
      <c r="N181" s="32">
        <v>0</v>
      </c>
      <c r="O181" s="33">
        <v>7393.25</v>
      </c>
      <c r="P181" s="32">
        <v>551.93</v>
      </c>
      <c r="Q181" s="32">
        <v>283.31</v>
      </c>
      <c r="R181" s="34">
        <v>3472.34</v>
      </c>
      <c r="S181" s="34">
        <v>4307.58</v>
      </c>
      <c r="T181" s="35">
        <v>3085.67</v>
      </c>
    </row>
    <row r="182" spans="1:20" ht="18" customHeight="1">
      <c r="A182" s="30" t="s">
        <v>292</v>
      </c>
      <c r="B182" s="36" t="s">
        <v>293</v>
      </c>
      <c r="C182" s="32">
        <v>12156.76</v>
      </c>
      <c r="D182" s="30"/>
      <c r="E182" s="32">
        <v>0</v>
      </c>
      <c r="F182" s="32">
        <v>607.84</v>
      </c>
      <c r="G182" s="32">
        <v>0</v>
      </c>
      <c r="H182" s="32">
        <v>0</v>
      </c>
      <c r="I182" s="33">
        <v>12764.6</v>
      </c>
      <c r="J182" s="32">
        <v>0</v>
      </c>
      <c r="K182" s="32">
        <v>0</v>
      </c>
      <c r="L182" s="32">
        <f>2320.23+154.54</f>
        <v>2474.77</v>
      </c>
      <c r="M182" s="32">
        <v>0</v>
      </c>
      <c r="N182" s="32">
        <v>0</v>
      </c>
      <c r="O182" s="33">
        <v>15084.83</v>
      </c>
      <c r="P182" s="32">
        <v>1404.11</v>
      </c>
      <c r="Q182" s="32">
        <v>2823.1</v>
      </c>
      <c r="R182" s="34">
        <v>2.2737367544323206E-13</v>
      </c>
      <c r="S182" s="34">
        <v>4227.21</v>
      </c>
      <c r="T182" s="35">
        <v>10857.62</v>
      </c>
    </row>
    <row r="183" spans="1:20" ht="18" customHeight="1">
      <c r="A183" s="30" t="s">
        <v>294</v>
      </c>
      <c r="B183" s="36" t="s">
        <v>295</v>
      </c>
      <c r="C183" s="32">
        <v>12156.76</v>
      </c>
      <c r="D183" s="30"/>
      <c r="E183" s="32">
        <v>0</v>
      </c>
      <c r="F183" s="32">
        <v>0</v>
      </c>
      <c r="G183" s="32">
        <v>0</v>
      </c>
      <c r="H183" s="32">
        <v>0</v>
      </c>
      <c r="I183" s="33">
        <v>12156.76</v>
      </c>
      <c r="J183" s="32">
        <v>0</v>
      </c>
      <c r="K183" s="32">
        <v>0</v>
      </c>
      <c r="L183" s="32">
        <v>9466.94</v>
      </c>
      <c r="M183" s="32">
        <v>1215.68</v>
      </c>
      <c r="N183" s="32">
        <v>0</v>
      </c>
      <c r="O183" s="33">
        <v>22839.38</v>
      </c>
      <c r="P183" s="32">
        <v>1337.24</v>
      </c>
      <c r="Q183" s="32">
        <v>2388.18</v>
      </c>
      <c r="R183" s="34">
        <v>1413.57</v>
      </c>
      <c r="S183" s="34">
        <v>5138.99</v>
      </c>
      <c r="T183" s="35">
        <v>17700.39</v>
      </c>
    </row>
    <row r="184" spans="1:20" ht="18" customHeight="1">
      <c r="A184" s="30" t="s">
        <v>296</v>
      </c>
      <c r="B184" s="36" t="s">
        <v>182</v>
      </c>
      <c r="C184" s="32">
        <v>5871.55</v>
      </c>
      <c r="D184" s="30"/>
      <c r="E184" s="32">
        <v>0</v>
      </c>
      <c r="F184" s="32">
        <v>0</v>
      </c>
      <c r="G184" s="32">
        <v>0</v>
      </c>
      <c r="H184" s="32">
        <v>0</v>
      </c>
      <c r="I184" s="33">
        <v>5871.55</v>
      </c>
      <c r="J184" s="32">
        <v>0</v>
      </c>
      <c r="K184" s="32">
        <v>0</v>
      </c>
      <c r="L184" s="32">
        <v>2351.61</v>
      </c>
      <c r="M184" s="32">
        <v>0</v>
      </c>
      <c r="N184" s="32">
        <v>0</v>
      </c>
      <c r="O184" s="33">
        <v>8223.16</v>
      </c>
      <c r="P184" s="32">
        <v>645.87</v>
      </c>
      <c r="Q184" s="32">
        <v>531.82</v>
      </c>
      <c r="R184" s="34">
        <v>1343.48</v>
      </c>
      <c r="S184" s="34">
        <v>2521.17</v>
      </c>
      <c r="T184" s="35">
        <v>5701.99</v>
      </c>
    </row>
    <row r="185" spans="1:20" ht="18" customHeight="1">
      <c r="A185" s="30" t="s">
        <v>297</v>
      </c>
      <c r="B185" s="36" t="s">
        <v>298</v>
      </c>
      <c r="C185" s="32">
        <v>5524.11</v>
      </c>
      <c r="D185" s="30"/>
      <c r="E185" s="32">
        <v>0</v>
      </c>
      <c r="F185" s="32">
        <v>0</v>
      </c>
      <c r="G185" s="32">
        <v>0</v>
      </c>
      <c r="H185" s="32">
        <v>0</v>
      </c>
      <c r="I185" s="33">
        <v>5524.11</v>
      </c>
      <c r="J185" s="32">
        <v>0</v>
      </c>
      <c r="K185" s="32">
        <v>0</v>
      </c>
      <c r="L185" s="32">
        <f>2351.61+695.45</f>
        <v>3047.0600000000004</v>
      </c>
      <c r="M185" s="32">
        <v>0</v>
      </c>
      <c r="N185" s="32">
        <v>0</v>
      </c>
      <c r="O185" s="33">
        <v>7875.719999999999</v>
      </c>
      <c r="P185" s="32">
        <v>607.65</v>
      </c>
      <c r="Q185" s="32">
        <v>482.67</v>
      </c>
      <c r="R185" s="34">
        <v>-1.1368683772161603E-13</v>
      </c>
      <c r="S185" s="34">
        <v>1090.32</v>
      </c>
      <c r="T185" s="35">
        <v>6785.4</v>
      </c>
    </row>
    <row r="186" spans="1:20" ht="18" customHeight="1">
      <c r="A186" s="30" t="s">
        <v>299</v>
      </c>
      <c r="B186" s="36" t="s">
        <v>32</v>
      </c>
      <c r="C186" s="32">
        <v>10025.27</v>
      </c>
      <c r="D186" s="30"/>
      <c r="E186" s="32">
        <v>0</v>
      </c>
      <c r="F186" s="32">
        <v>1002.53</v>
      </c>
      <c r="G186" s="32">
        <v>0</v>
      </c>
      <c r="H186" s="32">
        <v>0</v>
      </c>
      <c r="I186" s="33">
        <v>11027.8</v>
      </c>
      <c r="J186" s="32">
        <v>0</v>
      </c>
      <c r="K186" s="32">
        <v>0</v>
      </c>
      <c r="L186" s="32">
        <v>1700</v>
      </c>
      <c r="M186" s="32">
        <v>2406.06</v>
      </c>
      <c r="N186" s="32">
        <v>0</v>
      </c>
      <c r="O186" s="33">
        <v>15133.86</v>
      </c>
      <c r="P186" s="32">
        <v>1213.06</v>
      </c>
      <c r="Q186" s="32">
        <v>2491.36</v>
      </c>
      <c r="R186" s="34">
        <v>100.25</v>
      </c>
      <c r="S186" s="34">
        <v>3804.67</v>
      </c>
      <c r="T186" s="35">
        <v>11329.19</v>
      </c>
    </row>
    <row r="187" spans="1:20" ht="18" customHeight="1">
      <c r="A187" s="30" t="s">
        <v>300</v>
      </c>
      <c r="B187" s="36" t="s">
        <v>301</v>
      </c>
      <c r="C187" s="32">
        <v>6053.36</v>
      </c>
      <c r="D187" s="30"/>
      <c r="E187" s="32">
        <v>0</v>
      </c>
      <c r="F187" s="32">
        <v>0</v>
      </c>
      <c r="G187" s="32">
        <v>0</v>
      </c>
      <c r="H187" s="32">
        <v>0</v>
      </c>
      <c r="I187" s="33">
        <v>6053.36</v>
      </c>
      <c r="J187" s="32">
        <v>0</v>
      </c>
      <c r="K187" s="32">
        <v>0</v>
      </c>
      <c r="L187" s="32">
        <v>2320.23</v>
      </c>
      <c r="M187" s="32">
        <v>0</v>
      </c>
      <c r="N187" s="32">
        <v>0</v>
      </c>
      <c r="O187" s="33">
        <v>8373.59</v>
      </c>
      <c r="P187" s="32">
        <v>665.87</v>
      </c>
      <c r="Q187" s="32">
        <v>612.2</v>
      </c>
      <c r="R187" s="34">
        <v>1347.8599999999997</v>
      </c>
      <c r="S187" s="34">
        <v>2625.93</v>
      </c>
      <c r="T187" s="35">
        <v>5747.66</v>
      </c>
    </row>
    <row r="188" spans="1:20" ht="18" customHeight="1">
      <c r="A188" s="30" t="s">
        <v>302</v>
      </c>
      <c r="B188" s="36" t="s">
        <v>303</v>
      </c>
      <c r="C188" s="32">
        <v>6633.29</v>
      </c>
      <c r="D188" s="30"/>
      <c r="E188" s="32">
        <v>0</v>
      </c>
      <c r="F188" s="32">
        <v>0</v>
      </c>
      <c r="G188" s="32">
        <v>0</v>
      </c>
      <c r="H188" s="32">
        <v>0</v>
      </c>
      <c r="I188" s="33">
        <v>6633.29</v>
      </c>
      <c r="J188" s="32">
        <v>0</v>
      </c>
      <c r="K188" s="32">
        <v>0</v>
      </c>
      <c r="L188" s="32">
        <f>2375.75-154.55</f>
        <v>2221.2</v>
      </c>
      <c r="M188" s="32">
        <v>1989.99</v>
      </c>
      <c r="N188" s="32">
        <v>0</v>
      </c>
      <c r="O188" s="33">
        <v>10999.03</v>
      </c>
      <c r="P188" s="32">
        <v>729.66</v>
      </c>
      <c r="Q188" s="32">
        <v>1012.12</v>
      </c>
      <c r="R188" s="34">
        <v>2732.76</v>
      </c>
      <c r="S188" s="34">
        <v>4474.54</v>
      </c>
      <c r="T188" s="35">
        <v>6524.490000000001</v>
      </c>
    </row>
    <row r="189" spans="1:20" ht="18" customHeight="1">
      <c r="A189" s="30" t="s">
        <v>304</v>
      </c>
      <c r="B189" s="36" t="s">
        <v>188</v>
      </c>
      <c r="C189" s="32">
        <v>6633.29</v>
      </c>
      <c r="D189" s="30"/>
      <c r="E189" s="32">
        <v>0</v>
      </c>
      <c r="F189" s="32">
        <v>0</v>
      </c>
      <c r="G189" s="32">
        <v>0</v>
      </c>
      <c r="H189" s="32">
        <v>0</v>
      </c>
      <c r="I189" s="33">
        <v>6633.29</v>
      </c>
      <c r="J189" s="32">
        <v>0</v>
      </c>
      <c r="K189" s="32">
        <v>0</v>
      </c>
      <c r="L189" s="32">
        <v>2375.75</v>
      </c>
      <c r="M189" s="32">
        <v>3316.65</v>
      </c>
      <c r="N189" s="32">
        <v>0</v>
      </c>
      <c r="O189" s="33">
        <v>12325.69</v>
      </c>
      <c r="P189" s="32">
        <v>729.66</v>
      </c>
      <c r="Q189" s="32">
        <v>1335.9</v>
      </c>
      <c r="R189" s="34">
        <v>2785.1600000000003</v>
      </c>
      <c r="S189" s="34">
        <v>4850.72</v>
      </c>
      <c r="T189" s="35">
        <v>7474.97</v>
      </c>
    </row>
    <row r="190" spans="1:20" ht="18" customHeight="1">
      <c r="A190" s="30" t="s">
        <v>305</v>
      </c>
      <c r="B190" s="36" t="s">
        <v>306</v>
      </c>
      <c r="C190" s="32">
        <v>12156.76</v>
      </c>
      <c r="D190" s="30"/>
      <c r="E190" s="32">
        <v>0</v>
      </c>
      <c r="F190" s="32">
        <v>607.84</v>
      </c>
      <c r="G190" s="32">
        <v>0</v>
      </c>
      <c r="H190" s="32">
        <v>0</v>
      </c>
      <c r="I190" s="33">
        <v>12764.6</v>
      </c>
      <c r="J190" s="32">
        <v>0</v>
      </c>
      <c r="K190" s="32">
        <v>0</v>
      </c>
      <c r="L190" s="32">
        <v>2351.61</v>
      </c>
      <c r="M190" s="32">
        <v>0</v>
      </c>
      <c r="N190" s="32">
        <v>0</v>
      </c>
      <c r="O190" s="33">
        <v>15116.21</v>
      </c>
      <c r="P190" s="32">
        <v>1404.11</v>
      </c>
      <c r="Q190" s="32">
        <v>2254.77</v>
      </c>
      <c r="R190" s="34">
        <v>2.2737367544323206E-13</v>
      </c>
      <c r="S190" s="34">
        <v>3658.88</v>
      </c>
      <c r="T190" s="35">
        <v>11457.330000000002</v>
      </c>
    </row>
    <row r="191" spans="1:20" ht="18" customHeight="1">
      <c r="A191" s="30" t="s">
        <v>307</v>
      </c>
      <c r="B191" s="36" t="s">
        <v>91</v>
      </c>
      <c r="C191" s="32">
        <v>11696.97</v>
      </c>
      <c r="D191" s="30"/>
      <c r="E191" s="32">
        <v>0</v>
      </c>
      <c r="F191" s="32">
        <v>0</v>
      </c>
      <c r="G191" s="32">
        <v>0</v>
      </c>
      <c r="H191" s="32">
        <v>0</v>
      </c>
      <c r="I191" s="33">
        <v>11696.97</v>
      </c>
      <c r="J191" s="32">
        <v>0</v>
      </c>
      <c r="K191" s="32">
        <v>0</v>
      </c>
      <c r="L191" s="32">
        <v>2218.87</v>
      </c>
      <c r="M191" s="32">
        <v>0</v>
      </c>
      <c r="N191" s="32">
        <v>0</v>
      </c>
      <c r="O191" s="33">
        <v>13915.84</v>
      </c>
      <c r="P191" s="32">
        <v>1286.67</v>
      </c>
      <c r="Q191" s="32">
        <v>1993.47</v>
      </c>
      <c r="R191" s="34">
        <v>540.4999999999998</v>
      </c>
      <c r="S191" s="34">
        <v>3820.64</v>
      </c>
      <c r="T191" s="35">
        <v>10095.2</v>
      </c>
    </row>
    <row r="192" spans="1:20" ht="18" customHeight="1">
      <c r="A192" s="30" t="s">
        <v>308</v>
      </c>
      <c r="B192" s="36" t="s">
        <v>293</v>
      </c>
      <c r="C192" s="32">
        <v>6633.29</v>
      </c>
      <c r="D192" s="30"/>
      <c r="E192" s="32">
        <v>0</v>
      </c>
      <c r="F192" s="32">
        <v>0</v>
      </c>
      <c r="G192" s="32">
        <v>0</v>
      </c>
      <c r="H192" s="32">
        <v>0</v>
      </c>
      <c r="I192" s="33">
        <v>6633.29</v>
      </c>
      <c r="J192" s="32">
        <v>0</v>
      </c>
      <c r="K192" s="32">
        <v>0</v>
      </c>
      <c r="L192" s="32">
        <v>2351.61</v>
      </c>
      <c r="M192" s="32">
        <v>0</v>
      </c>
      <c r="N192" s="32">
        <v>0</v>
      </c>
      <c r="O192" s="33">
        <v>8984.9</v>
      </c>
      <c r="P192" s="32">
        <v>729.66</v>
      </c>
      <c r="Q192" s="32">
        <v>754.14</v>
      </c>
      <c r="R192" s="34">
        <v>66.33000000000015</v>
      </c>
      <c r="S192" s="34">
        <v>1550.13</v>
      </c>
      <c r="T192" s="35">
        <v>7434.77</v>
      </c>
    </row>
    <row r="193" spans="1:20" ht="18" customHeight="1">
      <c r="A193" s="30" t="s">
        <v>309</v>
      </c>
      <c r="B193" s="36" t="s">
        <v>89</v>
      </c>
      <c r="C193" s="32">
        <v>13131.26</v>
      </c>
      <c r="D193" s="30"/>
      <c r="E193" s="32">
        <v>0</v>
      </c>
      <c r="F193" s="32">
        <v>0</v>
      </c>
      <c r="G193" s="32">
        <v>0</v>
      </c>
      <c r="H193" s="32">
        <v>0</v>
      </c>
      <c r="I193" s="33">
        <v>13131.26</v>
      </c>
      <c r="J193" s="32">
        <v>0</v>
      </c>
      <c r="K193" s="32">
        <v>0</v>
      </c>
      <c r="L193" s="32">
        <f>2320.23+-231.82</f>
        <v>2088.41</v>
      </c>
      <c r="M193" s="32">
        <v>7616.13</v>
      </c>
      <c r="N193" s="32">
        <v>0</v>
      </c>
      <c r="O193" s="33">
        <v>23067.62</v>
      </c>
      <c r="P193" s="32">
        <v>1444.44</v>
      </c>
      <c r="Q193" s="32">
        <v>4438.95</v>
      </c>
      <c r="R193" s="34">
        <v>1226.2400000000002</v>
      </c>
      <c r="S193" s="34">
        <v>7109.63</v>
      </c>
      <c r="T193" s="35">
        <v>15957.989999999998</v>
      </c>
    </row>
    <row r="194" spans="1:20" ht="18" customHeight="1">
      <c r="A194" s="30" t="s">
        <v>310</v>
      </c>
      <c r="B194" s="36" t="s">
        <v>229</v>
      </c>
      <c r="C194" s="32">
        <v>8267.53</v>
      </c>
      <c r="D194" s="30"/>
      <c r="E194" s="32">
        <v>0</v>
      </c>
      <c r="F194" s="32">
        <v>0</v>
      </c>
      <c r="G194" s="32">
        <v>0</v>
      </c>
      <c r="H194" s="32">
        <v>0</v>
      </c>
      <c r="I194" s="33">
        <v>8267.53</v>
      </c>
      <c r="J194" s="32">
        <v>0</v>
      </c>
      <c r="K194" s="32">
        <v>0</v>
      </c>
      <c r="L194" s="32">
        <f>2218.87+-154.55</f>
        <v>2064.3199999999997</v>
      </c>
      <c r="M194" s="32">
        <v>0</v>
      </c>
      <c r="N194" s="32">
        <v>0</v>
      </c>
      <c r="O194" s="33">
        <v>10486.400000000001</v>
      </c>
      <c r="P194" s="32">
        <v>909.43</v>
      </c>
      <c r="Q194" s="32">
        <v>1154.12</v>
      </c>
      <c r="R194" s="34">
        <v>82.68000000000018</v>
      </c>
      <c r="S194" s="34">
        <v>2146.23</v>
      </c>
      <c r="T194" s="35">
        <v>8340.170000000002</v>
      </c>
    </row>
    <row r="195" spans="1:20" ht="18" customHeight="1">
      <c r="A195" s="30" t="s">
        <v>311</v>
      </c>
      <c r="B195" s="36" t="s">
        <v>46</v>
      </c>
      <c r="C195" s="32">
        <v>6053.36</v>
      </c>
      <c r="D195" s="30"/>
      <c r="E195" s="32">
        <v>0</v>
      </c>
      <c r="F195" s="32">
        <v>0</v>
      </c>
      <c r="G195" s="32">
        <v>0</v>
      </c>
      <c r="H195" s="32">
        <v>0</v>
      </c>
      <c r="I195" s="33">
        <v>6053.36</v>
      </c>
      <c r="J195" s="32">
        <v>0</v>
      </c>
      <c r="K195" s="32">
        <v>0</v>
      </c>
      <c r="L195" s="32">
        <v>2617.08</v>
      </c>
      <c r="M195" s="32">
        <v>1816.01</v>
      </c>
      <c r="N195" s="32">
        <v>0</v>
      </c>
      <c r="O195" s="33">
        <v>10486.45</v>
      </c>
      <c r="P195" s="32">
        <v>865.63</v>
      </c>
      <c r="Q195" s="32">
        <v>1451.8</v>
      </c>
      <c r="R195" s="34">
        <v>862.2899999999998</v>
      </c>
      <c r="S195" s="34">
        <v>3179.72</v>
      </c>
      <c r="T195" s="35">
        <v>7306.73</v>
      </c>
    </row>
    <row r="196" spans="1:20" ht="18" customHeight="1">
      <c r="A196" s="30" t="s">
        <v>312</v>
      </c>
      <c r="B196" s="36" t="s">
        <v>313</v>
      </c>
      <c r="C196" s="32">
        <v>12156.76</v>
      </c>
      <c r="D196" s="30"/>
      <c r="E196" s="32">
        <v>0</v>
      </c>
      <c r="F196" s="32">
        <v>607.84</v>
      </c>
      <c r="G196" s="32">
        <v>0</v>
      </c>
      <c r="H196" s="32">
        <v>0</v>
      </c>
      <c r="I196" s="33">
        <v>12764.6</v>
      </c>
      <c r="J196" s="32">
        <v>0</v>
      </c>
      <c r="K196" s="32">
        <v>0</v>
      </c>
      <c r="L196" s="32">
        <v>2351.61</v>
      </c>
      <c r="M196" s="32">
        <v>0</v>
      </c>
      <c r="N196" s="32">
        <v>0</v>
      </c>
      <c r="O196" s="33">
        <v>15116.21</v>
      </c>
      <c r="P196" s="32">
        <v>1404.11</v>
      </c>
      <c r="Q196" s="32">
        <v>2254.77</v>
      </c>
      <c r="R196" s="34">
        <v>2.2737367544323206E-13</v>
      </c>
      <c r="S196" s="34">
        <v>3658.88</v>
      </c>
      <c r="T196" s="35">
        <v>11457.330000000002</v>
      </c>
    </row>
    <row r="197" spans="1:20" ht="18" customHeight="1">
      <c r="A197" s="30" t="s">
        <v>314</v>
      </c>
      <c r="B197" s="36" t="s">
        <v>58</v>
      </c>
      <c r="C197" s="32">
        <v>3754.57</v>
      </c>
      <c r="D197" s="30"/>
      <c r="E197" s="32">
        <v>0</v>
      </c>
      <c r="F197" s="32">
        <v>0</v>
      </c>
      <c r="G197" s="32">
        <v>0</v>
      </c>
      <c r="H197" s="32">
        <v>0</v>
      </c>
      <c r="I197" s="33">
        <v>3754.57</v>
      </c>
      <c r="J197" s="32">
        <v>0</v>
      </c>
      <c r="K197" s="32">
        <v>0</v>
      </c>
      <c r="L197" s="32">
        <v>6130.32</v>
      </c>
      <c r="M197" s="32">
        <v>0</v>
      </c>
      <c r="N197" s="32">
        <v>0</v>
      </c>
      <c r="O197" s="33">
        <v>9884.89</v>
      </c>
      <c r="P197" s="32">
        <v>413</v>
      </c>
      <c r="Q197" s="32">
        <v>146.44</v>
      </c>
      <c r="R197" s="34">
        <v>909.46</v>
      </c>
      <c r="S197" s="34">
        <v>1468.9</v>
      </c>
      <c r="T197" s="35">
        <v>8415.99</v>
      </c>
    </row>
    <row r="198" spans="1:20" ht="18" customHeight="1">
      <c r="A198" s="30" t="s">
        <v>315</v>
      </c>
      <c r="B198" s="36" t="s">
        <v>316</v>
      </c>
      <c r="C198" s="32">
        <v>3754.57</v>
      </c>
      <c r="D198" s="30"/>
      <c r="E198" s="32">
        <v>0</v>
      </c>
      <c r="F198" s="32">
        <v>0</v>
      </c>
      <c r="G198" s="32">
        <v>0</v>
      </c>
      <c r="H198" s="32">
        <v>0</v>
      </c>
      <c r="I198" s="33">
        <v>3754.57</v>
      </c>
      <c r="J198" s="32">
        <v>0</v>
      </c>
      <c r="K198" s="32">
        <v>0</v>
      </c>
      <c r="L198" s="32">
        <v>6106.18</v>
      </c>
      <c r="M198" s="32">
        <v>0</v>
      </c>
      <c r="N198" s="32">
        <v>0</v>
      </c>
      <c r="O198" s="33">
        <v>9860.75</v>
      </c>
      <c r="P198" s="32">
        <v>413</v>
      </c>
      <c r="Q198" s="32">
        <v>146.44</v>
      </c>
      <c r="R198" s="34">
        <v>800.71</v>
      </c>
      <c r="S198" s="34">
        <v>1360.15</v>
      </c>
      <c r="T198" s="35">
        <v>8500.6</v>
      </c>
    </row>
    <row r="199" spans="1:20" ht="18" customHeight="1">
      <c r="A199" s="30" t="s">
        <v>317</v>
      </c>
      <c r="B199" s="36" t="s">
        <v>32</v>
      </c>
      <c r="C199" s="32">
        <v>8592.49</v>
      </c>
      <c r="D199" s="30"/>
      <c r="E199" s="32">
        <v>0</v>
      </c>
      <c r="F199" s="32">
        <v>429.62</v>
      </c>
      <c r="G199" s="32">
        <v>0</v>
      </c>
      <c r="H199" s="32">
        <v>0</v>
      </c>
      <c r="I199" s="33">
        <v>9022.11</v>
      </c>
      <c r="J199" s="32">
        <v>0</v>
      </c>
      <c r="K199" s="32">
        <v>0</v>
      </c>
      <c r="L199" s="32">
        <v>2351.61</v>
      </c>
      <c r="M199" s="32">
        <v>0</v>
      </c>
      <c r="N199" s="32">
        <v>0</v>
      </c>
      <c r="O199" s="33">
        <v>11373.72</v>
      </c>
      <c r="P199" s="32">
        <v>992.43</v>
      </c>
      <c r="Q199" s="32">
        <v>1338.8</v>
      </c>
      <c r="R199" s="34">
        <v>85.92000000000019</v>
      </c>
      <c r="S199" s="34">
        <v>2417.15</v>
      </c>
      <c r="T199" s="35">
        <v>8956.570000000002</v>
      </c>
    </row>
    <row r="200" spans="1:20" ht="18" customHeight="1">
      <c r="A200" s="30" t="s">
        <v>318</v>
      </c>
      <c r="B200" s="36" t="s">
        <v>258</v>
      </c>
      <c r="C200" s="32">
        <v>10025.27</v>
      </c>
      <c r="D200" s="30" t="s">
        <v>140</v>
      </c>
      <c r="E200" s="32">
        <v>4740.12</v>
      </c>
      <c r="F200" s="32">
        <v>1002.53</v>
      </c>
      <c r="G200" s="32">
        <v>0</v>
      </c>
      <c r="H200" s="32">
        <v>0</v>
      </c>
      <c r="I200" s="33">
        <v>15767.92</v>
      </c>
      <c r="J200" s="32">
        <v>0</v>
      </c>
      <c r="K200" s="32">
        <v>0</v>
      </c>
      <c r="L200" s="32">
        <v>10501.04</v>
      </c>
      <c r="M200" s="32">
        <v>0</v>
      </c>
      <c r="N200" s="32">
        <v>0</v>
      </c>
      <c r="O200" s="33">
        <v>26268.96</v>
      </c>
      <c r="P200" s="32">
        <v>1213.06</v>
      </c>
      <c r="Q200" s="32">
        <v>3028.95</v>
      </c>
      <c r="R200" s="34">
        <v>1682.5500000000006</v>
      </c>
      <c r="S200" s="34">
        <v>5924.56</v>
      </c>
      <c r="T200" s="35">
        <v>20344.399999999998</v>
      </c>
    </row>
    <row r="201" spans="1:20" ht="18" customHeight="1">
      <c r="A201" s="30" t="s">
        <v>319</v>
      </c>
      <c r="B201" s="31" t="s">
        <v>235</v>
      </c>
      <c r="C201" s="32">
        <v>5524.11</v>
      </c>
      <c r="D201" s="30"/>
      <c r="E201" s="32">
        <v>0</v>
      </c>
      <c r="F201" s="32">
        <v>0</v>
      </c>
      <c r="G201" s="32">
        <v>0</v>
      </c>
      <c r="H201" s="32">
        <v>0</v>
      </c>
      <c r="I201" s="33">
        <v>5524.11</v>
      </c>
      <c r="J201" s="32">
        <v>0</v>
      </c>
      <c r="K201" s="32">
        <v>0</v>
      </c>
      <c r="L201" s="32">
        <v>4775.39</v>
      </c>
      <c r="M201" s="32">
        <v>0</v>
      </c>
      <c r="N201" s="32">
        <v>0</v>
      </c>
      <c r="O201" s="33">
        <v>10299.5</v>
      </c>
      <c r="P201" s="32">
        <v>607.65</v>
      </c>
      <c r="Q201" s="32">
        <v>482.67</v>
      </c>
      <c r="R201" s="34">
        <v>55.239999999999895</v>
      </c>
      <c r="S201" s="34">
        <v>1145.56</v>
      </c>
      <c r="T201" s="35">
        <v>9153.94</v>
      </c>
    </row>
    <row r="202" spans="1:20" ht="18" customHeight="1">
      <c r="A202" s="30" t="s">
        <v>320</v>
      </c>
      <c r="B202" s="31" t="s">
        <v>38</v>
      </c>
      <c r="C202" s="32">
        <v>5524.11</v>
      </c>
      <c r="D202" s="30"/>
      <c r="E202" s="32">
        <v>0</v>
      </c>
      <c r="F202" s="32">
        <v>0</v>
      </c>
      <c r="G202" s="32">
        <v>0</v>
      </c>
      <c r="H202" s="32">
        <v>0</v>
      </c>
      <c r="I202" s="33">
        <v>5524.11</v>
      </c>
      <c r="J202" s="32">
        <v>0</v>
      </c>
      <c r="K202" s="32">
        <v>0</v>
      </c>
      <c r="L202" s="32">
        <v>2320.23</v>
      </c>
      <c r="M202" s="32">
        <v>0</v>
      </c>
      <c r="N202" s="32">
        <v>0</v>
      </c>
      <c r="O202" s="33">
        <v>7844.34</v>
      </c>
      <c r="P202" s="32">
        <v>607.65</v>
      </c>
      <c r="Q202" s="32">
        <v>482.67</v>
      </c>
      <c r="R202" s="34">
        <v>1278.31</v>
      </c>
      <c r="S202" s="34">
        <v>2368.63</v>
      </c>
      <c r="T202" s="35">
        <v>5475.71</v>
      </c>
    </row>
    <row r="203" spans="1:20" ht="18" customHeight="1">
      <c r="A203" s="30" t="s">
        <v>321</v>
      </c>
      <c r="B203" s="36" t="s">
        <v>99</v>
      </c>
      <c r="C203" s="32">
        <v>8211.83</v>
      </c>
      <c r="D203" s="30"/>
      <c r="E203" s="32">
        <v>0</v>
      </c>
      <c r="F203" s="32">
        <v>821.18</v>
      </c>
      <c r="G203" s="32">
        <v>0</v>
      </c>
      <c r="H203" s="32">
        <v>0</v>
      </c>
      <c r="I203" s="33">
        <v>9033.01</v>
      </c>
      <c r="J203" s="32">
        <v>0</v>
      </c>
      <c r="K203" s="32">
        <v>0</v>
      </c>
      <c r="L203" s="32">
        <v>2881.87</v>
      </c>
      <c r="M203" s="32">
        <v>3421.6</v>
      </c>
      <c r="N203" s="32">
        <v>0</v>
      </c>
      <c r="O203" s="33">
        <v>15336.480000000001</v>
      </c>
      <c r="P203" s="32">
        <v>903.3</v>
      </c>
      <c r="Q203" s="32">
        <v>2098.7</v>
      </c>
      <c r="R203" s="34">
        <v>1562.5100000000004</v>
      </c>
      <c r="S203" s="34">
        <v>4564.51</v>
      </c>
      <c r="T203" s="35">
        <v>10771.97</v>
      </c>
    </row>
    <row r="204" spans="1:20" ht="18" customHeight="1">
      <c r="A204" s="30" t="s">
        <v>322</v>
      </c>
      <c r="B204" s="36" t="s">
        <v>323</v>
      </c>
      <c r="C204" s="32">
        <v>12156.76</v>
      </c>
      <c r="D204" s="30"/>
      <c r="E204" s="32">
        <v>0</v>
      </c>
      <c r="F204" s="32">
        <v>607.84</v>
      </c>
      <c r="G204" s="32">
        <v>0</v>
      </c>
      <c r="H204" s="32">
        <v>0</v>
      </c>
      <c r="I204" s="33">
        <v>12764.6</v>
      </c>
      <c r="J204" s="32">
        <v>0</v>
      </c>
      <c r="K204" s="32">
        <v>0</v>
      </c>
      <c r="L204" s="32">
        <v>2544.69</v>
      </c>
      <c r="M204" s="32">
        <v>0</v>
      </c>
      <c r="N204" s="32">
        <v>0</v>
      </c>
      <c r="O204" s="33">
        <v>15309.29</v>
      </c>
      <c r="P204" s="32">
        <v>1404.11</v>
      </c>
      <c r="Q204" s="32">
        <v>2823.1</v>
      </c>
      <c r="R204" s="34">
        <v>2.2737367544323206E-13</v>
      </c>
      <c r="S204" s="34">
        <v>4227.21</v>
      </c>
      <c r="T204" s="35">
        <v>11082.080000000002</v>
      </c>
    </row>
    <row r="205" spans="1:20" ht="18" customHeight="1">
      <c r="A205" s="30" t="s">
        <v>324</v>
      </c>
      <c r="B205" s="36" t="s">
        <v>325</v>
      </c>
      <c r="C205" s="32">
        <v>11696.97</v>
      </c>
      <c r="D205" s="30"/>
      <c r="E205" s="32">
        <v>0</v>
      </c>
      <c r="F205" s="32">
        <v>584.85</v>
      </c>
      <c r="G205" s="32">
        <v>0</v>
      </c>
      <c r="H205" s="32">
        <v>0</v>
      </c>
      <c r="I205" s="33">
        <v>12281.82</v>
      </c>
      <c r="J205" s="32">
        <v>0</v>
      </c>
      <c r="K205" s="32">
        <v>0</v>
      </c>
      <c r="L205" s="32">
        <v>2320.23</v>
      </c>
      <c r="M205" s="32">
        <v>0</v>
      </c>
      <c r="N205" s="32">
        <v>0</v>
      </c>
      <c r="O205" s="33">
        <v>14602.05</v>
      </c>
      <c r="P205" s="32">
        <v>1351</v>
      </c>
      <c r="Q205" s="32">
        <v>2136.62</v>
      </c>
      <c r="R205" s="34">
        <v>116.97000000000025</v>
      </c>
      <c r="S205" s="34">
        <v>3604.59</v>
      </c>
      <c r="T205" s="35">
        <v>10997.46</v>
      </c>
    </row>
    <row r="206" spans="1:20" ht="18" customHeight="1">
      <c r="A206" s="30" t="s">
        <v>326</v>
      </c>
      <c r="B206" s="36" t="s">
        <v>327</v>
      </c>
      <c r="C206" s="32">
        <v>5871.55</v>
      </c>
      <c r="D206" s="30"/>
      <c r="E206" s="32">
        <v>0</v>
      </c>
      <c r="F206" s="32">
        <v>0</v>
      </c>
      <c r="G206" s="32">
        <v>0</v>
      </c>
      <c r="H206" s="32">
        <v>0</v>
      </c>
      <c r="I206" s="33">
        <v>5871.55</v>
      </c>
      <c r="J206" s="32">
        <v>0</v>
      </c>
      <c r="K206" s="32">
        <v>0</v>
      </c>
      <c r="L206" s="32">
        <v>8488.63</v>
      </c>
      <c r="M206" s="32">
        <v>0</v>
      </c>
      <c r="N206" s="32">
        <v>0</v>
      </c>
      <c r="O206" s="33">
        <v>14360.18</v>
      </c>
      <c r="P206" s="32">
        <v>645.87</v>
      </c>
      <c r="Q206" s="32">
        <v>567.7</v>
      </c>
      <c r="R206" s="34">
        <v>58.719999999999914</v>
      </c>
      <c r="S206" s="34">
        <v>1272.29</v>
      </c>
      <c r="T206" s="35">
        <v>13087.89</v>
      </c>
    </row>
    <row r="207" spans="1:20" ht="18" customHeight="1">
      <c r="A207" s="30" t="s">
        <v>328</v>
      </c>
      <c r="B207" s="36" t="s">
        <v>282</v>
      </c>
      <c r="C207" s="32">
        <v>5695.18</v>
      </c>
      <c r="D207" s="30"/>
      <c r="E207" s="32">
        <v>0</v>
      </c>
      <c r="F207" s="32">
        <v>0</v>
      </c>
      <c r="G207" s="32">
        <v>0</v>
      </c>
      <c r="H207" s="32">
        <v>0</v>
      </c>
      <c r="I207" s="33">
        <v>5695.18</v>
      </c>
      <c r="J207" s="32">
        <v>0</v>
      </c>
      <c r="K207" s="32">
        <v>0</v>
      </c>
      <c r="L207" s="32">
        <v>2351.61</v>
      </c>
      <c r="M207" s="32">
        <v>0</v>
      </c>
      <c r="N207" s="32">
        <v>0</v>
      </c>
      <c r="O207" s="33">
        <v>8046.790000000001</v>
      </c>
      <c r="P207" s="32">
        <v>626.47</v>
      </c>
      <c r="Q207" s="32">
        <v>524.54</v>
      </c>
      <c r="R207" s="34">
        <v>1311.3100000000002</v>
      </c>
      <c r="S207" s="34">
        <v>2462.32</v>
      </c>
      <c r="T207" s="35">
        <v>5584.470000000001</v>
      </c>
    </row>
    <row r="208" spans="1:20" ht="18" customHeight="1">
      <c r="A208" s="30" t="s">
        <v>329</v>
      </c>
      <c r="B208" s="36" t="s">
        <v>330</v>
      </c>
      <c r="C208" s="32">
        <v>5524.11</v>
      </c>
      <c r="D208" s="30"/>
      <c r="E208" s="32">
        <v>0</v>
      </c>
      <c r="F208" s="32">
        <v>0</v>
      </c>
      <c r="G208" s="32">
        <v>0</v>
      </c>
      <c r="H208" s="32">
        <v>0</v>
      </c>
      <c r="I208" s="33">
        <v>5524.11</v>
      </c>
      <c r="J208" s="32">
        <v>1841.37</v>
      </c>
      <c r="K208" s="32">
        <v>0</v>
      </c>
      <c r="L208" s="32">
        <v>2218.87</v>
      </c>
      <c r="M208" s="32">
        <v>0</v>
      </c>
      <c r="N208" s="32">
        <v>0</v>
      </c>
      <c r="O208" s="33">
        <v>9584.349999999999</v>
      </c>
      <c r="P208" s="32">
        <v>607.65</v>
      </c>
      <c r="Q208" s="32">
        <v>989.04</v>
      </c>
      <c r="R208" s="34">
        <v>1328.2599999999998</v>
      </c>
      <c r="S208" s="34">
        <v>2924.95</v>
      </c>
      <c r="T208" s="35">
        <v>6659.399999999999</v>
      </c>
    </row>
    <row r="209" spans="1:20" ht="18" customHeight="1">
      <c r="A209" s="30" t="s">
        <v>331</v>
      </c>
      <c r="B209" s="36" t="s">
        <v>332</v>
      </c>
      <c r="C209" s="32">
        <v>5871.55</v>
      </c>
      <c r="D209" s="30"/>
      <c r="E209" s="32">
        <v>0</v>
      </c>
      <c r="F209" s="32">
        <v>0</v>
      </c>
      <c r="G209" s="32">
        <v>0</v>
      </c>
      <c r="H209" s="32">
        <v>0</v>
      </c>
      <c r="I209" s="33">
        <v>5871.55</v>
      </c>
      <c r="J209" s="32">
        <v>0</v>
      </c>
      <c r="K209" s="32">
        <v>0</v>
      </c>
      <c r="L209" s="32">
        <v>2320.23</v>
      </c>
      <c r="M209" s="32">
        <v>0</v>
      </c>
      <c r="N209" s="32">
        <v>0</v>
      </c>
      <c r="O209" s="33">
        <v>8191.780000000001</v>
      </c>
      <c r="P209" s="32">
        <v>645.87</v>
      </c>
      <c r="Q209" s="32">
        <v>549.76</v>
      </c>
      <c r="R209" s="34">
        <v>858.3599999999998</v>
      </c>
      <c r="S209" s="34">
        <v>2053.99</v>
      </c>
      <c r="T209" s="35">
        <v>6137.790000000001</v>
      </c>
    </row>
    <row r="210" spans="1:20" ht="18" customHeight="1">
      <c r="A210" s="30" t="s">
        <v>333</v>
      </c>
      <c r="B210" s="36" t="s">
        <v>334</v>
      </c>
      <c r="C210" s="32">
        <v>13131.26</v>
      </c>
      <c r="D210" s="30"/>
      <c r="E210" s="32">
        <v>0</v>
      </c>
      <c r="F210" s="32">
        <v>656.56</v>
      </c>
      <c r="G210" s="32">
        <v>0</v>
      </c>
      <c r="H210" s="32">
        <v>0</v>
      </c>
      <c r="I210" s="33">
        <v>13787.82</v>
      </c>
      <c r="J210" s="32">
        <v>0</v>
      </c>
      <c r="K210" s="32">
        <v>0</v>
      </c>
      <c r="L210" s="32">
        <v>4039.8</v>
      </c>
      <c r="M210" s="32">
        <v>1313.13</v>
      </c>
      <c r="N210" s="32">
        <v>0</v>
      </c>
      <c r="O210" s="33">
        <v>19140.75</v>
      </c>
      <c r="P210" s="32">
        <v>1516.66</v>
      </c>
      <c r="Q210" s="32">
        <v>2709.91</v>
      </c>
      <c r="R210" s="34">
        <v>2966.9800000000005</v>
      </c>
      <c r="S210" s="34">
        <v>7193.55</v>
      </c>
      <c r="T210" s="35">
        <v>11947.2</v>
      </c>
    </row>
    <row r="211" spans="1:20" ht="18" customHeight="1">
      <c r="A211" s="30" t="s">
        <v>335</v>
      </c>
      <c r="B211" s="36" t="s">
        <v>246</v>
      </c>
      <c r="C211" s="32">
        <v>4468.04</v>
      </c>
      <c r="D211" s="30"/>
      <c r="E211" s="32">
        <v>0</v>
      </c>
      <c r="F211" s="32">
        <v>0</v>
      </c>
      <c r="G211" s="32">
        <v>0</v>
      </c>
      <c r="H211" s="32">
        <v>0</v>
      </c>
      <c r="I211" s="33">
        <v>4468.04</v>
      </c>
      <c r="J211" s="32">
        <v>0</v>
      </c>
      <c r="K211" s="32">
        <v>0</v>
      </c>
      <c r="L211" s="32">
        <v>2351.61</v>
      </c>
      <c r="M211" s="32">
        <v>939.75</v>
      </c>
      <c r="N211" s="32">
        <v>0</v>
      </c>
      <c r="O211" s="33">
        <v>7759.4</v>
      </c>
      <c r="P211" s="32">
        <v>594.86</v>
      </c>
      <c r="Q211" s="32">
        <v>413.27</v>
      </c>
      <c r="R211" s="34">
        <v>1210.3899999999999</v>
      </c>
      <c r="S211" s="34">
        <v>2218.52</v>
      </c>
      <c r="T211" s="35">
        <v>5540.879999999999</v>
      </c>
    </row>
    <row r="212" spans="1:20" ht="18" customHeight="1">
      <c r="A212" s="30" t="s">
        <v>336</v>
      </c>
      <c r="B212" s="31" t="s">
        <v>337</v>
      </c>
      <c r="C212" s="32">
        <v>5524.11</v>
      </c>
      <c r="D212" s="30"/>
      <c r="E212" s="32">
        <v>0</v>
      </c>
      <c r="F212" s="32">
        <v>0</v>
      </c>
      <c r="G212" s="32">
        <v>0</v>
      </c>
      <c r="H212" s="32">
        <v>0</v>
      </c>
      <c r="I212" s="33">
        <v>5524.11</v>
      </c>
      <c r="J212" s="32">
        <v>0</v>
      </c>
      <c r="K212" s="32">
        <v>0</v>
      </c>
      <c r="L212" s="32">
        <v>2320.23</v>
      </c>
      <c r="M212" s="32">
        <v>2762.06</v>
      </c>
      <c r="N212" s="32">
        <v>0</v>
      </c>
      <c r="O212" s="33">
        <v>10606.4</v>
      </c>
      <c r="P212" s="32">
        <v>607.65</v>
      </c>
      <c r="Q212" s="32">
        <v>1242.23</v>
      </c>
      <c r="R212" s="34">
        <v>624.8399999999998</v>
      </c>
      <c r="S212" s="34">
        <v>2474.72</v>
      </c>
      <c r="T212" s="35">
        <v>8131.68</v>
      </c>
    </row>
    <row r="213" spans="1:20" ht="18" customHeight="1">
      <c r="A213" s="30" t="s">
        <v>338</v>
      </c>
      <c r="B213" s="36" t="s">
        <v>339</v>
      </c>
      <c r="C213" s="32">
        <v>5871.55</v>
      </c>
      <c r="D213" s="30"/>
      <c r="E213" s="32">
        <v>0</v>
      </c>
      <c r="F213" s="32">
        <v>0</v>
      </c>
      <c r="G213" s="32">
        <v>0</v>
      </c>
      <c r="H213" s="32">
        <v>0</v>
      </c>
      <c r="I213" s="33">
        <v>5871.55</v>
      </c>
      <c r="J213" s="32">
        <v>0</v>
      </c>
      <c r="K213" s="32">
        <v>0</v>
      </c>
      <c r="L213" s="32">
        <v>2320.23</v>
      </c>
      <c r="M213" s="32">
        <v>0</v>
      </c>
      <c r="N213" s="32">
        <v>0</v>
      </c>
      <c r="O213" s="33">
        <v>8191.780000000001</v>
      </c>
      <c r="P213" s="32">
        <v>645.87</v>
      </c>
      <c r="Q213" s="32">
        <v>567.7</v>
      </c>
      <c r="R213" s="34">
        <v>-1.1368683772161603E-13</v>
      </c>
      <c r="S213" s="34">
        <v>1213.57</v>
      </c>
      <c r="T213" s="35">
        <v>6978.210000000001</v>
      </c>
    </row>
    <row r="214" spans="1:20" ht="18" customHeight="1">
      <c r="A214" s="30" t="s">
        <v>340</v>
      </c>
      <c r="B214" s="36" t="s">
        <v>262</v>
      </c>
      <c r="C214" s="32">
        <v>10025.27</v>
      </c>
      <c r="D214" s="30"/>
      <c r="E214" s="32">
        <v>0</v>
      </c>
      <c r="F214" s="32">
        <v>1002.53</v>
      </c>
      <c r="G214" s="32">
        <v>0</v>
      </c>
      <c r="H214" s="32">
        <v>0</v>
      </c>
      <c r="I214" s="33">
        <v>11027.8</v>
      </c>
      <c r="J214" s="32">
        <v>0</v>
      </c>
      <c r="K214" s="32">
        <v>0</v>
      </c>
      <c r="L214" s="32">
        <v>2761.87</v>
      </c>
      <c r="M214" s="32">
        <v>9022.75</v>
      </c>
      <c r="N214" s="32">
        <v>0</v>
      </c>
      <c r="O214" s="33">
        <v>22812.42</v>
      </c>
      <c r="P214" s="32">
        <v>1213.06</v>
      </c>
      <c r="Q214" s="32">
        <v>4258.81</v>
      </c>
      <c r="R214" s="34">
        <v>3219.339999999999</v>
      </c>
      <c r="S214" s="34">
        <v>8691.21</v>
      </c>
      <c r="T214" s="35">
        <v>14121.210000000003</v>
      </c>
    </row>
    <row r="215" spans="1:20" ht="18" customHeight="1">
      <c r="A215" s="30" t="s">
        <v>341</v>
      </c>
      <c r="B215" s="36" t="s">
        <v>337</v>
      </c>
      <c r="C215" s="32">
        <v>11696.97</v>
      </c>
      <c r="D215" s="30"/>
      <c r="E215" s="32">
        <v>0</v>
      </c>
      <c r="F215" s="32">
        <v>0</v>
      </c>
      <c r="G215" s="32">
        <v>0</v>
      </c>
      <c r="H215" s="32">
        <v>0</v>
      </c>
      <c r="I215" s="33">
        <v>11696.97</v>
      </c>
      <c r="J215" s="32">
        <v>0</v>
      </c>
      <c r="K215" s="32">
        <v>0</v>
      </c>
      <c r="L215" s="32">
        <v>2218.87</v>
      </c>
      <c r="M215" s="32">
        <v>3392.12</v>
      </c>
      <c r="N215" s="32">
        <v>0</v>
      </c>
      <c r="O215" s="33">
        <v>17307.96</v>
      </c>
      <c r="P215" s="32">
        <v>1286.67</v>
      </c>
      <c r="Q215" s="32">
        <v>2890.56</v>
      </c>
      <c r="R215" s="34">
        <v>1240.2099999999996</v>
      </c>
      <c r="S215" s="34">
        <v>5417.44</v>
      </c>
      <c r="T215" s="35">
        <v>11890.52</v>
      </c>
    </row>
    <row r="216" spans="1:20" ht="18" customHeight="1">
      <c r="A216" s="30" t="s">
        <v>342</v>
      </c>
      <c r="B216" s="36" t="s">
        <v>64</v>
      </c>
      <c r="C216" s="32">
        <v>8998.59</v>
      </c>
      <c r="D216" s="30"/>
      <c r="E216" s="32">
        <v>0</v>
      </c>
      <c r="F216" s="32">
        <v>2765.29</v>
      </c>
      <c r="G216" s="32">
        <v>0</v>
      </c>
      <c r="H216" s="32">
        <v>0</v>
      </c>
      <c r="I216" s="33">
        <v>11763.88</v>
      </c>
      <c r="J216" s="32">
        <v>0</v>
      </c>
      <c r="K216" s="32">
        <v>0</v>
      </c>
      <c r="L216" s="32">
        <v>2617.08</v>
      </c>
      <c r="M216" s="32">
        <v>0</v>
      </c>
      <c r="N216" s="32">
        <v>0</v>
      </c>
      <c r="O216" s="33">
        <v>14380.96</v>
      </c>
      <c r="P216" s="32">
        <v>1195.04</v>
      </c>
      <c r="Q216" s="32">
        <v>1880.66</v>
      </c>
      <c r="R216" s="34">
        <v>3345.74</v>
      </c>
      <c r="S216" s="34">
        <v>6421.44</v>
      </c>
      <c r="T216" s="35">
        <v>7959.520000000001</v>
      </c>
    </row>
    <row r="217" spans="1:20" ht="18" customHeight="1">
      <c r="A217" s="30" t="s">
        <v>343</v>
      </c>
      <c r="B217" s="36" t="s">
        <v>136</v>
      </c>
      <c r="C217" s="32">
        <v>6434.06</v>
      </c>
      <c r="D217" s="30"/>
      <c r="E217" s="32">
        <v>0</v>
      </c>
      <c r="F217" s="32">
        <v>0</v>
      </c>
      <c r="G217" s="32">
        <v>0</v>
      </c>
      <c r="H217" s="32">
        <v>0</v>
      </c>
      <c r="I217" s="33">
        <v>6434.06</v>
      </c>
      <c r="J217" s="32">
        <v>0</v>
      </c>
      <c r="K217" s="32">
        <v>0</v>
      </c>
      <c r="L217" s="32">
        <v>6640.98</v>
      </c>
      <c r="M217" s="32">
        <v>3217.03</v>
      </c>
      <c r="N217" s="32">
        <v>0</v>
      </c>
      <c r="O217" s="33">
        <v>16292.070000000002</v>
      </c>
      <c r="P217" s="32">
        <v>707.75</v>
      </c>
      <c r="Q217" s="32">
        <v>1485.78</v>
      </c>
      <c r="R217" s="34">
        <v>1431.34</v>
      </c>
      <c r="S217" s="34">
        <v>3624.87</v>
      </c>
      <c r="T217" s="35">
        <v>12667.2</v>
      </c>
    </row>
    <row r="218" spans="1:20" ht="18" customHeight="1">
      <c r="A218" s="30" t="s">
        <v>344</v>
      </c>
      <c r="B218" s="36" t="s">
        <v>235</v>
      </c>
      <c r="C218" s="32">
        <v>10025.27</v>
      </c>
      <c r="D218" s="30"/>
      <c r="E218" s="32">
        <v>0</v>
      </c>
      <c r="F218" s="32">
        <v>501.26</v>
      </c>
      <c r="G218" s="32">
        <v>0</v>
      </c>
      <c r="H218" s="32">
        <v>0</v>
      </c>
      <c r="I218" s="33">
        <v>10526.53</v>
      </c>
      <c r="J218" s="32">
        <v>0</v>
      </c>
      <c r="K218" s="32">
        <v>0</v>
      </c>
      <c r="L218" s="32">
        <v>2544.69</v>
      </c>
      <c r="M218" s="32">
        <v>0</v>
      </c>
      <c r="N218" s="32">
        <v>0</v>
      </c>
      <c r="O218" s="33">
        <v>13071.22</v>
      </c>
      <c r="P218" s="32">
        <v>1157.92</v>
      </c>
      <c r="Q218" s="32">
        <v>2368.67</v>
      </c>
      <c r="R218" s="34">
        <v>1136.0199999999995</v>
      </c>
      <c r="S218" s="34">
        <v>4662.61</v>
      </c>
      <c r="T218" s="35">
        <v>8408.61</v>
      </c>
    </row>
    <row r="219" spans="1:20" ht="18" customHeight="1">
      <c r="A219" s="30" t="s">
        <v>345</v>
      </c>
      <c r="B219" s="36" t="s">
        <v>346</v>
      </c>
      <c r="C219" s="32">
        <v>12156.76</v>
      </c>
      <c r="D219" s="30"/>
      <c r="E219" s="32">
        <v>0</v>
      </c>
      <c r="F219" s="32">
        <v>607.84</v>
      </c>
      <c r="G219" s="32">
        <v>0</v>
      </c>
      <c r="H219" s="32">
        <v>0</v>
      </c>
      <c r="I219" s="33">
        <v>12764.6</v>
      </c>
      <c r="J219" s="32">
        <v>0</v>
      </c>
      <c r="K219" s="32">
        <v>0</v>
      </c>
      <c r="L219" s="32">
        <v>2320.23</v>
      </c>
      <c r="M219" s="32">
        <v>0</v>
      </c>
      <c r="N219" s="32">
        <v>0</v>
      </c>
      <c r="O219" s="33">
        <v>15084.83</v>
      </c>
      <c r="P219" s="32">
        <v>1404.11</v>
      </c>
      <c r="Q219" s="32">
        <v>2202.64</v>
      </c>
      <c r="R219" s="34">
        <v>121.57000000000039</v>
      </c>
      <c r="S219" s="34">
        <v>3728.32</v>
      </c>
      <c r="T219" s="35">
        <v>11356.51</v>
      </c>
    </row>
    <row r="220" spans="1:20" ht="18" customHeight="1">
      <c r="A220" s="30" t="s">
        <v>347</v>
      </c>
      <c r="B220" s="36" t="s">
        <v>125</v>
      </c>
      <c r="C220" s="32">
        <v>11696.97</v>
      </c>
      <c r="D220" s="30"/>
      <c r="E220" s="32">
        <v>0</v>
      </c>
      <c r="F220" s="32">
        <v>584.85</v>
      </c>
      <c r="G220" s="32">
        <v>0</v>
      </c>
      <c r="H220" s="32">
        <v>0</v>
      </c>
      <c r="I220" s="33">
        <v>12281.82</v>
      </c>
      <c r="J220" s="32">
        <v>0</v>
      </c>
      <c r="K220" s="32">
        <v>0</v>
      </c>
      <c r="L220" s="32">
        <v>1700</v>
      </c>
      <c r="M220" s="32">
        <v>0</v>
      </c>
      <c r="N220" s="32">
        <v>0</v>
      </c>
      <c r="O220" s="33">
        <v>13981.82</v>
      </c>
      <c r="P220" s="32">
        <v>1351</v>
      </c>
      <c r="Q220" s="32">
        <v>2136.62</v>
      </c>
      <c r="R220" s="34">
        <v>0</v>
      </c>
      <c r="S220" s="34">
        <v>3487.62</v>
      </c>
      <c r="T220" s="35">
        <v>10494.2</v>
      </c>
    </row>
    <row r="221" spans="1:20" ht="18" customHeight="1">
      <c r="A221" s="30" t="s">
        <v>348</v>
      </c>
      <c r="B221" s="36" t="s">
        <v>38</v>
      </c>
      <c r="C221" s="32">
        <v>6053.36</v>
      </c>
      <c r="D221" s="30"/>
      <c r="E221" s="32">
        <v>0</v>
      </c>
      <c r="F221" s="32">
        <v>0</v>
      </c>
      <c r="G221" s="32">
        <v>0</v>
      </c>
      <c r="H221" s="32">
        <v>0</v>
      </c>
      <c r="I221" s="33">
        <v>6053.36</v>
      </c>
      <c r="J221" s="32">
        <v>0</v>
      </c>
      <c r="K221" s="32">
        <v>0</v>
      </c>
      <c r="L221" s="32">
        <v>2351.61</v>
      </c>
      <c r="M221" s="32">
        <v>6053.36</v>
      </c>
      <c r="N221" s="32">
        <v>0</v>
      </c>
      <c r="O221" s="33">
        <v>14458.329999999998</v>
      </c>
      <c r="P221" s="32">
        <v>665.87</v>
      </c>
      <c r="Q221" s="32">
        <v>2276.87</v>
      </c>
      <c r="R221" s="34">
        <v>1421.79</v>
      </c>
      <c r="S221" s="34">
        <v>4364.53</v>
      </c>
      <c r="T221" s="35">
        <v>10093.8</v>
      </c>
    </row>
    <row r="222" spans="1:20" ht="18" customHeight="1">
      <c r="A222" s="30" t="s">
        <v>349</v>
      </c>
      <c r="B222" s="36" t="s">
        <v>103</v>
      </c>
      <c r="C222" s="32">
        <v>6053.36</v>
      </c>
      <c r="D222" s="30"/>
      <c r="E222" s="32">
        <v>0</v>
      </c>
      <c r="F222" s="32">
        <v>0</v>
      </c>
      <c r="G222" s="32">
        <v>0</v>
      </c>
      <c r="H222" s="32">
        <v>0</v>
      </c>
      <c r="I222" s="33">
        <v>6053.36</v>
      </c>
      <c r="J222" s="32">
        <v>0</v>
      </c>
      <c r="K222" s="32">
        <v>0</v>
      </c>
      <c r="L222" s="32">
        <v>2544.69</v>
      </c>
      <c r="M222" s="32">
        <v>0</v>
      </c>
      <c r="N222" s="32">
        <v>0</v>
      </c>
      <c r="O222" s="33">
        <v>8598.05</v>
      </c>
      <c r="P222" s="32">
        <v>665.87</v>
      </c>
      <c r="Q222" s="32">
        <v>361</v>
      </c>
      <c r="R222" s="34">
        <v>1793.3200000000002</v>
      </c>
      <c r="S222" s="34">
        <v>2820.19</v>
      </c>
      <c r="T222" s="35">
        <v>5777.859999999999</v>
      </c>
    </row>
    <row r="223" spans="1:20" ht="18" customHeight="1">
      <c r="A223" s="30" t="s">
        <v>350</v>
      </c>
      <c r="B223" s="36" t="s">
        <v>332</v>
      </c>
      <c r="C223" s="32">
        <v>12156.76</v>
      </c>
      <c r="D223" s="30"/>
      <c r="E223" s="32">
        <v>0</v>
      </c>
      <c r="F223" s="32">
        <v>1215.68</v>
      </c>
      <c r="G223" s="32">
        <v>0</v>
      </c>
      <c r="H223" s="32">
        <v>0</v>
      </c>
      <c r="I223" s="33">
        <v>13372.44</v>
      </c>
      <c r="J223" s="32">
        <v>0</v>
      </c>
      <c r="K223" s="32">
        <v>0</v>
      </c>
      <c r="L223" s="32">
        <v>2375.75</v>
      </c>
      <c r="M223" s="32">
        <v>0</v>
      </c>
      <c r="N223" s="32">
        <v>0</v>
      </c>
      <c r="O223" s="33">
        <v>15748.19</v>
      </c>
      <c r="P223" s="32">
        <v>1470.97</v>
      </c>
      <c r="Q223" s="32">
        <v>1850.76</v>
      </c>
      <c r="R223" s="34">
        <v>4635.389999999999</v>
      </c>
      <c r="S223" s="34">
        <v>7957.12</v>
      </c>
      <c r="T223" s="35">
        <v>7791.070000000001</v>
      </c>
    </row>
    <row r="224" spans="1:20" ht="18" customHeight="1">
      <c r="A224" s="30" t="s">
        <v>351</v>
      </c>
      <c r="B224" s="36" t="s">
        <v>32</v>
      </c>
      <c r="C224" s="32">
        <v>5871.55</v>
      </c>
      <c r="D224" s="30"/>
      <c r="E224" s="32">
        <v>0</v>
      </c>
      <c r="F224" s="32">
        <v>0</v>
      </c>
      <c r="G224" s="32">
        <v>0</v>
      </c>
      <c r="H224" s="32">
        <v>0</v>
      </c>
      <c r="I224" s="33">
        <v>5871.55</v>
      </c>
      <c r="J224" s="32">
        <v>0</v>
      </c>
      <c r="K224" s="32">
        <v>0</v>
      </c>
      <c r="L224" s="32">
        <v>2617.08</v>
      </c>
      <c r="M224" s="32">
        <v>0</v>
      </c>
      <c r="N224" s="32">
        <v>0</v>
      </c>
      <c r="O224" s="33">
        <v>8488.630000000001</v>
      </c>
      <c r="P224" s="32">
        <v>645.87</v>
      </c>
      <c r="Q224" s="32">
        <v>955.22</v>
      </c>
      <c r="R224" s="34">
        <v>58.719999999999914</v>
      </c>
      <c r="S224" s="34">
        <v>1659.81</v>
      </c>
      <c r="T224" s="35">
        <v>6828.8200000000015</v>
      </c>
    </row>
    <row r="225" spans="1:20" ht="18" customHeight="1">
      <c r="A225" s="30" t="s">
        <v>352</v>
      </c>
      <c r="B225" s="36" t="s">
        <v>282</v>
      </c>
      <c r="C225" s="32">
        <v>5695.18</v>
      </c>
      <c r="D225" s="30"/>
      <c r="E225" s="32">
        <v>0</v>
      </c>
      <c r="F225" s="32">
        <v>0</v>
      </c>
      <c r="G225" s="32">
        <v>0</v>
      </c>
      <c r="H225" s="32">
        <v>0</v>
      </c>
      <c r="I225" s="33">
        <v>5695.18</v>
      </c>
      <c r="J225" s="32">
        <v>0</v>
      </c>
      <c r="K225" s="32">
        <v>0</v>
      </c>
      <c r="L225" s="32">
        <v>2421.36</v>
      </c>
      <c r="M225" s="32">
        <v>2847.59</v>
      </c>
      <c r="N225" s="32">
        <v>0</v>
      </c>
      <c r="O225" s="33">
        <v>10964.13</v>
      </c>
      <c r="P225" s="32">
        <v>626.47</v>
      </c>
      <c r="Q225" s="32">
        <v>1307.62</v>
      </c>
      <c r="R225" s="34">
        <v>1332.2900000000002</v>
      </c>
      <c r="S225" s="34">
        <v>3266.38</v>
      </c>
      <c r="T225" s="35">
        <v>7697.750000000001</v>
      </c>
    </row>
    <row r="226" spans="1:20" ht="18" customHeight="1">
      <c r="A226" s="30" t="s">
        <v>353</v>
      </c>
      <c r="B226" s="36" t="s">
        <v>46</v>
      </c>
      <c r="C226" s="32">
        <v>6434.27</v>
      </c>
      <c r="D226" s="30"/>
      <c r="E226" s="32">
        <v>0</v>
      </c>
      <c r="F226" s="32">
        <v>0</v>
      </c>
      <c r="G226" s="32">
        <v>0</v>
      </c>
      <c r="H226" s="32">
        <v>0</v>
      </c>
      <c r="I226" s="33">
        <v>6434.27</v>
      </c>
      <c r="J226" s="32">
        <v>0</v>
      </c>
      <c r="K226" s="32">
        <v>0</v>
      </c>
      <c r="L226" s="32">
        <v>2544.69</v>
      </c>
      <c r="M226" s="32">
        <v>0</v>
      </c>
      <c r="N226" s="32">
        <v>0</v>
      </c>
      <c r="O226" s="33">
        <v>8978.960000000001</v>
      </c>
      <c r="P226" s="32">
        <v>707.77</v>
      </c>
      <c r="Q226" s="32">
        <v>601.15</v>
      </c>
      <c r="R226" s="34">
        <v>64.34000000000003</v>
      </c>
      <c r="S226" s="34">
        <v>1373.26</v>
      </c>
      <c r="T226" s="35">
        <v>7605.700000000001</v>
      </c>
    </row>
    <row r="227" spans="1:20" ht="18" customHeight="1">
      <c r="A227" s="30" t="s">
        <v>354</v>
      </c>
      <c r="B227" s="36" t="s">
        <v>355</v>
      </c>
      <c r="C227" s="32">
        <v>6053.36</v>
      </c>
      <c r="D227" s="30"/>
      <c r="E227" s="32">
        <v>0</v>
      </c>
      <c r="F227" s="32">
        <v>0</v>
      </c>
      <c r="G227" s="32">
        <v>0</v>
      </c>
      <c r="H227" s="32">
        <v>0</v>
      </c>
      <c r="I227" s="33">
        <v>6053.36</v>
      </c>
      <c r="J227" s="32">
        <v>0</v>
      </c>
      <c r="K227" s="32">
        <v>0</v>
      </c>
      <c r="L227" s="32">
        <v>2351.61</v>
      </c>
      <c r="M227" s="32">
        <v>0</v>
      </c>
      <c r="N227" s="32">
        <v>0</v>
      </c>
      <c r="O227" s="33">
        <v>8404.97</v>
      </c>
      <c r="P227" s="32">
        <v>665.87</v>
      </c>
      <c r="Q227" s="32">
        <v>612.2</v>
      </c>
      <c r="R227" s="34">
        <v>-1.1368683772161603E-13</v>
      </c>
      <c r="S227" s="34">
        <v>1278.07</v>
      </c>
      <c r="T227" s="35">
        <v>7126.9</v>
      </c>
    </row>
    <row r="228" spans="1:20" ht="18" customHeight="1">
      <c r="A228" s="30" t="s">
        <v>356</v>
      </c>
      <c r="B228" s="31" t="s">
        <v>77</v>
      </c>
      <c r="C228" s="32">
        <v>11254.57</v>
      </c>
      <c r="D228" s="30"/>
      <c r="E228" s="32">
        <v>0</v>
      </c>
      <c r="F228" s="32">
        <v>0</v>
      </c>
      <c r="G228" s="32">
        <v>562.73</v>
      </c>
      <c r="H228" s="32">
        <v>0</v>
      </c>
      <c r="I228" s="33">
        <v>11817.3</v>
      </c>
      <c r="J228" s="32">
        <v>0</v>
      </c>
      <c r="K228" s="32">
        <v>0</v>
      </c>
      <c r="L228" s="32">
        <v>2351.61</v>
      </c>
      <c r="M228" s="32">
        <v>75.03</v>
      </c>
      <c r="N228" s="32">
        <v>0</v>
      </c>
      <c r="O228" s="33">
        <v>14243.94</v>
      </c>
      <c r="P228" s="32">
        <v>1238</v>
      </c>
      <c r="Q228" s="32">
        <v>2060.58</v>
      </c>
      <c r="R228" s="34">
        <v>2438.9800000000005</v>
      </c>
      <c r="S228" s="34">
        <v>5737.56</v>
      </c>
      <c r="T228" s="35">
        <v>8506.380000000001</v>
      </c>
    </row>
    <row r="229" spans="1:20" ht="18" customHeight="1">
      <c r="A229" s="30" t="s">
        <v>357</v>
      </c>
      <c r="B229" s="31" t="s">
        <v>127</v>
      </c>
      <c r="C229" s="32">
        <v>7954.84</v>
      </c>
      <c r="D229" s="30"/>
      <c r="E229" s="32">
        <v>0</v>
      </c>
      <c r="F229" s="32">
        <v>795.48</v>
      </c>
      <c r="G229" s="32">
        <v>0</v>
      </c>
      <c r="H229" s="32">
        <v>0</v>
      </c>
      <c r="I229" s="33">
        <v>8750.32</v>
      </c>
      <c r="J229" s="32">
        <v>0</v>
      </c>
      <c r="K229" s="32">
        <v>0</v>
      </c>
      <c r="L229" s="32">
        <v>2320.23</v>
      </c>
      <c r="M229" s="32">
        <v>0</v>
      </c>
      <c r="N229" s="32">
        <v>0</v>
      </c>
      <c r="O229" s="33">
        <v>11070.55</v>
      </c>
      <c r="P229" s="32">
        <v>962.54</v>
      </c>
      <c r="Q229" s="32">
        <v>1272.28</v>
      </c>
      <c r="R229" s="34">
        <v>2.2737367544323206E-13</v>
      </c>
      <c r="S229" s="34">
        <v>2234.82</v>
      </c>
      <c r="T229" s="35">
        <v>8835.73</v>
      </c>
    </row>
    <row r="230" spans="1:20" ht="18" customHeight="1">
      <c r="A230" s="30" t="s">
        <v>358</v>
      </c>
      <c r="B230" s="36" t="s">
        <v>91</v>
      </c>
      <c r="C230" s="32">
        <v>12156.76</v>
      </c>
      <c r="D230" s="30"/>
      <c r="E230" s="32">
        <v>0</v>
      </c>
      <c r="F230" s="32">
        <v>0</v>
      </c>
      <c r="G230" s="32">
        <v>0</v>
      </c>
      <c r="H230" s="32">
        <v>0</v>
      </c>
      <c r="I230" s="33">
        <v>12156.76</v>
      </c>
      <c r="J230" s="32">
        <v>0</v>
      </c>
      <c r="K230" s="32">
        <v>0</v>
      </c>
      <c r="L230" s="32">
        <v>2375.75</v>
      </c>
      <c r="M230" s="32">
        <v>7294.06</v>
      </c>
      <c r="N230" s="32">
        <v>0</v>
      </c>
      <c r="O230" s="33">
        <v>21826.57</v>
      </c>
      <c r="P230" s="32">
        <v>1337.24</v>
      </c>
      <c r="Q230" s="32">
        <v>3859.53</v>
      </c>
      <c r="R230" s="34">
        <v>538.4299999999996</v>
      </c>
      <c r="S230" s="34">
        <v>5735.2</v>
      </c>
      <c r="T230" s="35">
        <v>16091.37</v>
      </c>
    </row>
    <row r="231" spans="1:20" ht="18" customHeight="1">
      <c r="A231" s="30" t="s">
        <v>359</v>
      </c>
      <c r="B231" s="36" t="s">
        <v>355</v>
      </c>
      <c r="C231" s="32">
        <v>11696.97</v>
      </c>
      <c r="D231" s="30"/>
      <c r="E231" s="32">
        <v>0</v>
      </c>
      <c r="F231" s="32">
        <v>584.85</v>
      </c>
      <c r="G231" s="32">
        <v>0</v>
      </c>
      <c r="H231" s="32">
        <v>0</v>
      </c>
      <c r="I231" s="33">
        <v>12281.82</v>
      </c>
      <c r="J231" s="32">
        <v>0</v>
      </c>
      <c r="K231" s="32">
        <v>0</v>
      </c>
      <c r="L231" s="32">
        <v>2375.75</v>
      </c>
      <c r="M231" s="32">
        <v>0</v>
      </c>
      <c r="N231" s="32">
        <v>0</v>
      </c>
      <c r="O231" s="33">
        <v>14657.57</v>
      </c>
      <c r="P231" s="32">
        <v>1351</v>
      </c>
      <c r="Q231" s="32">
        <v>2683.45</v>
      </c>
      <c r="R231" s="34">
        <v>2636.38</v>
      </c>
      <c r="S231" s="34">
        <v>6670.83</v>
      </c>
      <c r="T231" s="35">
        <v>7986.74</v>
      </c>
    </row>
    <row r="232" spans="1:20" ht="18" customHeight="1">
      <c r="A232" s="30" t="s">
        <v>360</v>
      </c>
      <c r="B232" s="36" t="s">
        <v>99</v>
      </c>
      <c r="C232" s="32">
        <v>3754.57</v>
      </c>
      <c r="D232" s="30"/>
      <c r="E232" s="32">
        <v>0</v>
      </c>
      <c r="F232" s="32">
        <v>0</v>
      </c>
      <c r="G232" s="32">
        <v>0</v>
      </c>
      <c r="H232" s="32">
        <v>0</v>
      </c>
      <c r="I232" s="33">
        <v>3754.57</v>
      </c>
      <c r="J232" s="32">
        <v>0</v>
      </c>
      <c r="K232" s="32">
        <v>0</v>
      </c>
      <c r="L232" s="32">
        <v>2544.69</v>
      </c>
      <c r="M232" s="32">
        <v>0</v>
      </c>
      <c r="N232" s="32">
        <v>0</v>
      </c>
      <c r="O232" s="33">
        <v>6299.26</v>
      </c>
      <c r="P232" s="32">
        <v>413</v>
      </c>
      <c r="Q232" s="32">
        <v>118</v>
      </c>
      <c r="R232" s="34">
        <v>0</v>
      </c>
      <c r="S232" s="34">
        <v>531</v>
      </c>
      <c r="T232" s="35">
        <v>5768.26</v>
      </c>
    </row>
    <row r="233" spans="1:20" ht="18" customHeight="1">
      <c r="A233" s="30" t="s">
        <v>361</v>
      </c>
      <c r="B233" s="36" t="s">
        <v>235</v>
      </c>
      <c r="C233" s="32">
        <v>10025.27</v>
      </c>
      <c r="D233" s="30"/>
      <c r="E233" s="32">
        <v>0</v>
      </c>
      <c r="F233" s="32">
        <v>501.26</v>
      </c>
      <c r="G233" s="32">
        <v>0</v>
      </c>
      <c r="H233" s="32">
        <v>0</v>
      </c>
      <c r="I233" s="33">
        <v>10526.53</v>
      </c>
      <c r="J233" s="32">
        <v>0</v>
      </c>
      <c r="K233" s="32">
        <v>0</v>
      </c>
      <c r="L233" s="32">
        <v>2544.69</v>
      </c>
      <c r="M233" s="32">
        <v>4010.11</v>
      </c>
      <c r="N233" s="32">
        <v>0</v>
      </c>
      <c r="O233" s="33">
        <v>17081.33</v>
      </c>
      <c r="P233" s="32">
        <v>1157.92</v>
      </c>
      <c r="Q233" s="32">
        <v>2705.51</v>
      </c>
      <c r="R233" s="34">
        <v>2105.12</v>
      </c>
      <c r="S233" s="34">
        <v>5968.55</v>
      </c>
      <c r="T233" s="35">
        <v>11112.780000000002</v>
      </c>
    </row>
    <row r="234" spans="1:20" ht="18" customHeight="1">
      <c r="A234" s="30" t="s">
        <v>362</v>
      </c>
      <c r="B234" s="36" t="s">
        <v>117</v>
      </c>
      <c r="C234" s="32">
        <v>3754.57</v>
      </c>
      <c r="D234" s="30"/>
      <c r="E234" s="32">
        <v>0</v>
      </c>
      <c r="F234" s="32">
        <v>0</v>
      </c>
      <c r="G234" s="32">
        <v>0</v>
      </c>
      <c r="H234" s="32">
        <v>0</v>
      </c>
      <c r="I234" s="33">
        <v>3754.57</v>
      </c>
      <c r="J234" s="32">
        <v>0</v>
      </c>
      <c r="K234" s="32">
        <v>0</v>
      </c>
      <c r="L234" s="32">
        <f>2617.08-154.55</f>
        <v>2462.5299999999997</v>
      </c>
      <c r="M234" s="32">
        <v>0</v>
      </c>
      <c r="N234" s="32">
        <v>0</v>
      </c>
      <c r="O234" s="33">
        <v>6371.65</v>
      </c>
      <c r="P234" s="32">
        <v>385.47</v>
      </c>
      <c r="Q234" s="32">
        <v>29.68</v>
      </c>
      <c r="R234" s="34">
        <v>1475.1699999999998</v>
      </c>
      <c r="S234" s="34">
        <v>1890.32</v>
      </c>
      <c r="T234" s="35">
        <v>4481.33</v>
      </c>
    </row>
    <row r="235" spans="1:20" ht="18" customHeight="1">
      <c r="A235" s="30" t="s">
        <v>363</v>
      </c>
      <c r="B235" s="36" t="s">
        <v>364</v>
      </c>
      <c r="C235" s="32">
        <v>5317.04</v>
      </c>
      <c r="D235" s="30"/>
      <c r="E235" s="32">
        <v>0</v>
      </c>
      <c r="F235" s="32">
        <v>1287.07</v>
      </c>
      <c r="G235" s="32">
        <v>0</v>
      </c>
      <c r="H235" s="32">
        <v>0</v>
      </c>
      <c r="I235" s="33">
        <v>6604.11</v>
      </c>
      <c r="J235" s="32">
        <v>0</v>
      </c>
      <c r="K235" s="32">
        <v>0</v>
      </c>
      <c r="L235" s="32">
        <v>3146.25</v>
      </c>
      <c r="M235" s="32">
        <v>1118.28</v>
      </c>
      <c r="N235" s="32">
        <v>0</v>
      </c>
      <c r="O235" s="33">
        <v>10868.640000000001</v>
      </c>
      <c r="P235" s="32">
        <v>849.46</v>
      </c>
      <c r="Q235" s="32">
        <v>713.28</v>
      </c>
      <c r="R235" s="34">
        <v>2026.6499999999996</v>
      </c>
      <c r="S235" s="34">
        <v>3589.39</v>
      </c>
      <c r="T235" s="35">
        <v>7279.250000000002</v>
      </c>
    </row>
    <row r="236" spans="1:20" ht="18" customHeight="1">
      <c r="A236" s="30" t="s">
        <v>365</v>
      </c>
      <c r="B236" s="36" t="s">
        <v>366</v>
      </c>
      <c r="C236" s="32">
        <v>12156.76</v>
      </c>
      <c r="D236" s="30"/>
      <c r="E236" s="32">
        <v>0</v>
      </c>
      <c r="F236" s="32">
        <v>0</v>
      </c>
      <c r="G236" s="32">
        <v>0</v>
      </c>
      <c r="H236" s="32">
        <v>0</v>
      </c>
      <c r="I236" s="33">
        <v>12156.76</v>
      </c>
      <c r="J236" s="32">
        <v>0</v>
      </c>
      <c r="K236" s="32">
        <v>0</v>
      </c>
      <c r="L236" s="32">
        <f>1700-77.27</f>
        <v>1622.73</v>
      </c>
      <c r="M236" s="32">
        <v>0</v>
      </c>
      <c r="N236" s="32">
        <v>0</v>
      </c>
      <c r="O236" s="33">
        <v>13856.76</v>
      </c>
      <c r="P236" s="32">
        <v>1292.67</v>
      </c>
      <c r="Q236" s="32">
        <v>2006.83</v>
      </c>
      <c r="R236" s="34">
        <v>526.8000000000002</v>
      </c>
      <c r="S236" s="34">
        <v>3826.3</v>
      </c>
      <c r="T236" s="35">
        <v>10030.46</v>
      </c>
    </row>
    <row r="237" spans="1:20" ht="18" customHeight="1">
      <c r="A237" s="30" t="s">
        <v>367</v>
      </c>
      <c r="B237" s="36" t="s">
        <v>368</v>
      </c>
      <c r="C237" s="32">
        <v>12156.76</v>
      </c>
      <c r="D237" s="30"/>
      <c r="E237" s="32">
        <v>0</v>
      </c>
      <c r="F237" s="32">
        <v>1215.68</v>
      </c>
      <c r="G237" s="32">
        <v>0</v>
      </c>
      <c r="H237" s="32">
        <v>0</v>
      </c>
      <c r="I237" s="33">
        <v>13372.44</v>
      </c>
      <c r="J237" s="32">
        <v>0</v>
      </c>
      <c r="K237" s="32">
        <v>0</v>
      </c>
      <c r="L237" s="32">
        <v>15724.05</v>
      </c>
      <c r="M237" s="32">
        <v>0</v>
      </c>
      <c r="N237" s="32">
        <v>0</v>
      </c>
      <c r="O237" s="33">
        <v>29096.49</v>
      </c>
      <c r="P237" s="32">
        <v>1470.97</v>
      </c>
      <c r="Q237" s="32">
        <v>2440.99</v>
      </c>
      <c r="R237" s="34">
        <v>680.3999999999999</v>
      </c>
      <c r="S237" s="34">
        <v>4592.36</v>
      </c>
      <c r="T237" s="35">
        <v>24504.129999999997</v>
      </c>
    </row>
    <row r="238" spans="1:20" ht="18" customHeight="1">
      <c r="A238" s="30" t="s">
        <v>369</v>
      </c>
      <c r="B238" s="36" t="s">
        <v>91</v>
      </c>
      <c r="C238" s="32">
        <v>12156.76</v>
      </c>
      <c r="D238" s="30"/>
      <c r="E238" s="32">
        <v>0</v>
      </c>
      <c r="F238" s="32">
        <v>607.84</v>
      </c>
      <c r="G238" s="32">
        <v>0</v>
      </c>
      <c r="H238" s="32">
        <v>0</v>
      </c>
      <c r="I238" s="33">
        <v>12764.6</v>
      </c>
      <c r="J238" s="32">
        <v>0</v>
      </c>
      <c r="K238" s="32">
        <v>0</v>
      </c>
      <c r="L238" s="32">
        <v>2351.61</v>
      </c>
      <c r="M238" s="32">
        <v>7294.06</v>
      </c>
      <c r="N238" s="32">
        <v>0</v>
      </c>
      <c r="O238" s="33">
        <v>22410.27</v>
      </c>
      <c r="P238" s="32">
        <v>1404.11</v>
      </c>
      <c r="Q238" s="32">
        <v>4828.97</v>
      </c>
      <c r="R238" s="34">
        <v>2787.67</v>
      </c>
      <c r="S238" s="34">
        <v>9020.75</v>
      </c>
      <c r="T238" s="35">
        <v>13389.52</v>
      </c>
    </row>
    <row r="239" spans="1:20" ht="18" customHeight="1">
      <c r="A239" s="30" t="s">
        <v>370</v>
      </c>
      <c r="B239" s="36" t="s">
        <v>235</v>
      </c>
      <c r="C239" s="32">
        <v>8930.26</v>
      </c>
      <c r="D239" s="30"/>
      <c r="E239" s="32">
        <v>0</v>
      </c>
      <c r="F239" s="32">
        <v>446.51</v>
      </c>
      <c r="G239" s="32">
        <v>0</v>
      </c>
      <c r="H239" s="32">
        <v>0</v>
      </c>
      <c r="I239" s="33">
        <v>9376.77</v>
      </c>
      <c r="J239" s="32">
        <v>0</v>
      </c>
      <c r="K239" s="32">
        <v>0</v>
      </c>
      <c r="L239" s="32">
        <v>2351.61</v>
      </c>
      <c r="M239" s="32">
        <v>0</v>
      </c>
      <c r="N239" s="32">
        <v>0</v>
      </c>
      <c r="O239" s="33">
        <v>11728.38</v>
      </c>
      <c r="P239" s="32">
        <v>1031.44</v>
      </c>
      <c r="Q239" s="32">
        <v>1425.61</v>
      </c>
      <c r="R239" s="34">
        <v>89.29999999999995</v>
      </c>
      <c r="S239" s="34">
        <v>2546.35</v>
      </c>
      <c r="T239" s="35">
        <v>9182.03</v>
      </c>
    </row>
    <row r="240" spans="1:20" ht="18" customHeight="1">
      <c r="A240" s="30" t="s">
        <v>371</v>
      </c>
      <c r="B240" s="36" t="s">
        <v>372</v>
      </c>
      <c r="C240" s="32">
        <v>6838.69</v>
      </c>
      <c r="D240" s="30"/>
      <c r="E240" s="32">
        <v>0</v>
      </c>
      <c r="F240" s="32">
        <v>0</v>
      </c>
      <c r="G240" s="32">
        <v>0</v>
      </c>
      <c r="H240" s="32">
        <v>0</v>
      </c>
      <c r="I240" s="33">
        <v>6838.69</v>
      </c>
      <c r="J240" s="32">
        <v>0</v>
      </c>
      <c r="K240" s="32">
        <v>0</v>
      </c>
      <c r="L240" s="32">
        <v>2617.08</v>
      </c>
      <c r="M240" s="32">
        <v>0</v>
      </c>
      <c r="N240" s="32">
        <v>0</v>
      </c>
      <c r="O240" s="33">
        <v>9455.77</v>
      </c>
      <c r="P240" s="32">
        <v>752.26</v>
      </c>
      <c r="Q240" s="32">
        <v>804.41</v>
      </c>
      <c r="R240" s="34">
        <v>1573.85</v>
      </c>
      <c r="S240" s="34">
        <v>3130.52</v>
      </c>
      <c r="T240" s="35">
        <v>6325.25</v>
      </c>
    </row>
    <row r="241" spans="1:20" ht="18" customHeight="1">
      <c r="A241" s="30" t="s">
        <v>373</v>
      </c>
      <c r="B241" s="36" t="s">
        <v>79</v>
      </c>
      <c r="C241" s="32">
        <v>7725.91</v>
      </c>
      <c r="D241" s="30"/>
      <c r="E241" s="32">
        <v>0</v>
      </c>
      <c r="F241" s="32">
        <v>772.59</v>
      </c>
      <c r="G241" s="32">
        <v>0</v>
      </c>
      <c r="H241" s="32">
        <v>0</v>
      </c>
      <c r="I241" s="33">
        <v>8498.5</v>
      </c>
      <c r="J241" s="32">
        <v>0</v>
      </c>
      <c r="K241" s="32">
        <v>0</v>
      </c>
      <c r="L241" s="32">
        <v>2617.08</v>
      </c>
      <c r="M241" s="32">
        <v>3090.36</v>
      </c>
      <c r="N241" s="32">
        <v>0</v>
      </c>
      <c r="O241" s="33">
        <v>14205.94</v>
      </c>
      <c r="P241" s="32">
        <v>849.85</v>
      </c>
      <c r="Q241" s="32">
        <v>1675.77</v>
      </c>
      <c r="R241" s="34">
        <v>3775.82</v>
      </c>
      <c r="S241" s="34">
        <v>6301.44</v>
      </c>
      <c r="T241" s="35">
        <v>7904.500000000001</v>
      </c>
    </row>
    <row r="242" spans="1:20" ht="18" customHeight="1">
      <c r="A242" s="30" t="s">
        <v>374</v>
      </c>
      <c r="B242" s="36" t="s">
        <v>327</v>
      </c>
      <c r="C242" s="32">
        <v>12156.76</v>
      </c>
      <c r="D242" s="30"/>
      <c r="E242" s="32">
        <v>0</v>
      </c>
      <c r="F242" s="32">
        <v>607.84</v>
      </c>
      <c r="G242" s="32">
        <v>0</v>
      </c>
      <c r="H242" s="32">
        <v>0</v>
      </c>
      <c r="I242" s="33">
        <v>12764.6</v>
      </c>
      <c r="J242" s="32">
        <v>0</v>
      </c>
      <c r="K242" s="32">
        <v>0</v>
      </c>
      <c r="L242" s="32">
        <v>2351.61</v>
      </c>
      <c r="M242" s="32">
        <v>7294.06</v>
      </c>
      <c r="N242" s="32">
        <v>0</v>
      </c>
      <c r="O242" s="33">
        <v>22410.27</v>
      </c>
      <c r="P242" s="32">
        <v>1404.11</v>
      </c>
      <c r="Q242" s="32">
        <v>4221.64</v>
      </c>
      <c r="R242" s="34">
        <v>2871.68</v>
      </c>
      <c r="S242" s="34">
        <v>8497.43</v>
      </c>
      <c r="T242" s="35">
        <v>13912.84</v>
      </c>
    </row>
    <row r="243" spans="1:20" ht="18" customHeight="1">
      <c r="A243" s="30" t="s">
        <v>375</v>
      </c>
      <c r="B243" s="36" t="s">
        <v>376</v>
      </c>
      <c r="C243" s="32">
        <v>12156.76</v>
      </c>
      <c r="D243" s="30"/>
      <c r="E243" s="32">
        <v>0</v>
      </c>
      <c r="F243" s="32">
        <v>607.84</v>
      </c>
      <c r="G243" s="32">
        <v>0</v>
      </c>
      <c r="H243" s="32">
        <v>0</v>
      </c>
      <c r="I243" s="33">
        <v>12764.6</v>
      </c>
      <c r="J243" s="32">
        <v>0</v>
      </c>
      <c r="K243" s="32">
        <v>0</v>
      </c>
      <c r="L243" s="32">
        <v>2320.23</v>
      </c>
      <c r="M243" s="32">
        <v>0</v>
      </c>
      <c r="N243" s="32">
        <v>0</v>
      </c>
      <c r="O243" s="33">
        <v>15084.83</v>
      </c>
      <c r="P243" s="32">
        <v>1404.11</v>
      </c>
      <c r="Q243" s="32">
        <v>2202.64</v>
      </c>
      <c r="R243" s="34">
        <v>558.8300000000002</v>
      </c>
      <c r="S243" s="34">
        <v>4165.58</v>
      </c>
      <c r="T243" s="35">
        <v>10919.25</v>
      </c>
    </row>
    <row r="244" spans="1:20" ht="18" customHeight="1">
      <c r="A244" s="30" t="s">
        <v>377</v>
      </c>
      <c r="B244" s="36" t="s">
        <v>303</v>
      </c>
      <c r="C244" s="32">
        <v>5695.18</v>
      </c>
      <c r="D244" s="30" t="s">
        <v>192</v>
      </c>
      <c r="E244" s="32">
        <v>5239.08</v>
      </c>
      <c r="F244" s="32">
        <v>0</v>
      </c>
      <c r="G244" s="32">
        <v>0</v>
      </c>
      <c r="H244" s="32">
        <v>0</v>
      </c>
      <c r="I244" s="33">
        <v>10934.26</v>
      </c>
      <c r="J244" s="32">
        <v>0</v>
      </c>
      <c r="K244" s="32">
        <v>0</v>
      </c>
      <c r="L244" s="32">
        <v>7179.9</v>
      </c>
      <c r="M244" s="32">
        <v>0</v>
      </c>
      <c r="N244" s="32">
        <v>0</v>
      </c>
      <c r="O244" s="33">
        <v>18114.16</v>
      </c>
      <c r="P244" s="32">
        <v>626.47</v>
      </c>
      <c r="Q244" s="32">
        <v>1808.87</v>
      </c>
      <c r="R244" s="34">
        <v>1219.6499999999999</v>
      </c>
      <c r="S244" s="34">
        <v>3654.99</v>
      </c>
      <c r="T244" s="35">
        <v>14459.17</v>
      </c>
    </row>
    <row r="245" spans="1:20" ht="18" customHeight="1">
      <c r="A245" s="30" t="s">
        <v>378</v>
      </c>
      <c r="B245" s="36" t="s">
        <v>89</v>
      </c>
      <c r="C245" s="32">
        <v>9277.25</v>
      </c>
      <c r="D245" s="30"/>
      <c r="E245" s="32">
        <v>0</v>
      </c>
      <c r="F245" s="32">
        <v>1954</v>
      </c>
      <c r="G245" s="32">
        <v>0</v>
      </c>
      <c r="H245" s="32">
        <v>0</v>
      </c>
      <c r="I245" s="33">
        <v>11231.25</v>
      </c>
      <c r="J245" s="32">
        <v>0</v>
      </c>
      <c r="K245" s="32">
        <v>0</v>
      </c>
      <c r="L245" s="32">
        <v>2761.87</v>
      </c>
      <c r="M245" s="32">
        <v>4638.63</v>
      </c>
      <c r="N245" s="32">
        <v>1082.36</v>
      </c>
      <c r="O245" s="33">
        <v>19714.11</v>
      </c>
      <c r="P245" s="32">
        <v>1082.36</v>
      </c>
      <c r="Q245" s="32">
        <v>3442.72</v>
      </c>
      <c r="R245" s="34">
        <v>1848.74</v>
      </c>
      <c r="S245" s="34">
        <v>6373.82</v>
      </c>
      <c r="T245" s="35">
        <v>13340.29</v>
      </c>
    </row>
    <row r="246" spans="1:20" ht="18" customHeight="1">
      <c r="A246" s="30" t="s">
        <v>379</v>
      </c>
      <c r="B246" s="36" t="s">
        <v>38</v>
      </c>
      <c r="C246" s="32">
        <v>0</v>
      </c>
      <c r="D246" s="30" t="s">
        <v>123</v>
      </c>
      <c r="E246" s="32">
        <v>14968.8</v>
      </c>
      <c r="F246" s="32">
        <v>607.84</v>
      </c>
      <c r="G246" s="32">
        <v>0</v>
      </c>
      <c r="H246" s="32">
        <v>0</v>
      </c>
      <c r="I246" s="33">
        <v>15576.64</v>
      </c>
      <c r="J246" s="32">
        <v>0</v>
      </c>
      <c r="K246" s="32">
        <v>0</v>
      </c>
      <c r="L246" s="32">
        <v>2351.61</v>
      </c>
      <c r="M246" s="32">
        <v>0</v>
      </c>
      <c r="N246" s="32">
        <v>0</v>
      </c>
      <c r="O246" s="33">
        <v>17928.25</v>
      </c>
      <c r="P246" s="32">
        <v>1404.11</v>
      </c>
      <c r="Q246" s="32">
        <v>2871.67</v>
      </c>
      <c r="R246" s="34">
        <v>116.97000000000003</v>
      </c>
      <c r="S246" s="34">
        <v>4392.75</v>
      </c>
      <c r="T246" s="35">
        <v>13535.5</v>
      </c>
    </row>
    <row r="247" spans="1:20" ht="18" customHeight="1">
      <c r="A247" s="30" t="s">
        <v>380</v>
      </c>
      <c r="B247" s="36" t="s">
        <v>262</v>
      </c>
      <c r="C247" s="32">
        <v>3754.57</v>
      </c>
      <c r="D247" s="30"/>
      <c r="E247" s="32">
        <v>0</v>
      </c>
      <c r="F247" s="32">
        <v>0</v>
      </c>
      <c r="G247" s="32">
        <v>0</v>
      </c>
      <c r="H247" s="32">
        <v>0</v>
      </c>
      <c r="I247" s="33">
        <v>3754.57</v>
      </c>
      <c r="J247" s="32">
        <v>0</v>
      </c>
      <c r="K247" s="32">
        <v>0</v>
      </c>
      <c r="L247" s="32">
        <v>2375.75</v>
      </c>
      <c r="M247" s="32">
        <v>5631.86</v>
      </c>
      <c r="N247" s="32">
        <v>0</v>
      </c>
      <c r="O247" s="33">
        <v>11762.18</v>
      </c>
      <c r="P247" s="32">
        <v>413</v>
      </c>
      <c r="Q247" s="32">
        <v>1546.2</v>
      </c>
      <c r="R247" s="34">
        <v>966.9999999999998</v>
      </c>
      <c r="S247" s="34">
        <v>2926.2</v>
      </c>
      <c r="T247" s="35">
        <v>8835.98</v>
      </c>
    </row>
    <row r="248" spans="1:20" ht="18" customHeight="1">
      <c r="A248" s="30" t="s">
        <v>381</v>
      </c>
      <c r="B248" s="36" t="s">
        <v>46</v>
      </c>
      <c r="C248" s="32">
        <v>6633.29</v>
      </c>
      <c r="D248" s="30"/>
      <c r="E248" s="32">
        <v>0</v>
      </c>
      <c r="F248" s="32">
        <v>0</v>
      </c>
      <c r="G248" s="32">
        <v>0</v>
      </c>
      <c r="H248" s="32">
        <v>0</v>
      </c>
      <c r="I248" s="33">
        <v>6633.29</v>
      </c>
      <c r="J248" s="32">
        <v>0</v>
      </c>
      <c r="K248" s="32">
        <v>0</v>
      </c>
      <c r="L248" s="32">
        <v>2320.23</v>
      </c>
      <c r="M248" s="32">
        <v>1547.77</v>
      </c>
      <c r="N248" s="32">
        <v>0</v>
      </c>
      <c r="O248" s="33">
        <v>10501.29</v>
      </c>
      <c r="P248" s="32">
        <v>729.66</v>
      </c>
      <c r="Q248" s="32">
        <v>1075.5</v>
      </c>
      <c r="R248" s="34">
        <v>1535.7600000000002</v>
      </c>
      <c r="S248" s="34">
        <v>3340.92</v>
      </c>
      <c r="T248" s="35">
        <v>7160.370000000001</v>
      </c>
    </row>
    <row r="249" spans="1:20" ht="18" customHeight="1">
      <c r="A249" s="30" t="s">
        <v>382</v>
      </c>
      <c r="B249" s="36" t="s">
        <v>235</v>
      </c>
      <c r="C249" s="32">
        <v>5524.11</v>
      </c>
      <c r="D249" s="30"/>
      <c r="E249" s="32">
        <v>0</v>
      </c>
      <c r="F249" s="32">
        <v>0</v>
      </c>
      <c r="G249" s="32">
        <v>0</v>
      </c>
      <c r="H249" s="32">
        <v>0</v>
      </c>
      <c r="I249" s="33">
        <v>5524.11</v>
      </c>
      <c r="J249" s="32">
        <v>0</v>
      </c>
      <c r="K249" s="32">
        <v>0</v>
      </c>
      <c r="L249" s="32">
        <v>2320.23</v>
      </c>
      <c r="M249" s="32">
        <v>1657.23</v>
      </c>
      <c r="N249" s="32">
        <v>0</v>
      </c>
      <c r="O249" s="33">
        <v>9501.57</v>
      </c>
      <c r="P249" s="32">
        <v>607.65</v>
      </c>
      <c r="Q249" s="32">
        <v>938.4</v>
      </c>
      <c r="R249" s="34">
        <v>1347.2399999999998</v>
      </c>
      <c r="S249" s="34">
        <v>2893.29</v>
      </c>
      <c r="T249" s="35">
        <v>6608.28</v>
      </c>
    </row>
    <row r="250" spans="1:20" ht="18" customHeight="1">
      <c r="A250" s="30" t="s">
        <v>383</v>
      </c>
      <c r="B250" s="36" t="s">
        <v>277</v>
      </c>
      <c r="C250" s="32">
        <v>0</v>
      </c>
      <c r="D250" s="30" t="s">
        <v>123</v>
      </c>
      <c r="E250" s="32">
        <v>14968.8</v>
      </c>
      <c r="F250" s="32">
        <v>607.83</v>
      </c>
      <c r="G250" s="32">
        <v>0</v>
      </c>
      <c r="H250" s="32">
        <v>0</v>
      </c>
      <c r="I250" s="33">
        <v>15576.63</v>
      </c>
      <c r="J250" s="32">
        <v>0</v>
      </c>
      <c r="K250" s="32">
        <v>0</v>
      </c>
      <c r="L250" s="32">
        <v>2351.61</v>
      </c>
      <c r="M250" s="32">
        <v>0</v>
      </c>
      <c r="N250" s="32">
        <v>0</v>
      </c>
      <c r="O250" s="33">
        <v>17928.239999999998</v>
      </c>
      <c r="P250" s="32">
        <v>1404.11</v>
      </c>
      <c r="Q250" s="32">
        <v>3028.08</v>
      </c>
      <c r="R250" s="34">
        <v>-2.2737367544323206E-13</v>
      </c>
      <c r="S250" s="34">
        <v>4432.19</v>
      </c>
      <c r="T250" s="35">
        <v>13496.05</v>
      </c>
    </row>
    <row r="251" spans="1:20" ht="18" customHeight="1">
      <c r="A251" s="30" t="s">
        <v>384</v>
      </c>
      <c r="B251" s="31" t="s">
        <v>136</v>
      </c>
      <c r="C251" s="32">
        <v>11254.57</v>
      </c>
      <c r="D251" s="30"/>
      <c r="E251" s="32">
        <v>0</v>
      </c>
      <c r="F251" s="32">
        <v>562.73</v>
      </c>
      <c r="G251" s="32">
        <v>0</v>
      </c>
      <c r="H251" s="32">
        <v>0</v>
      </c>
      <c r="I251" s="33">
        <v>11817.3</v>
      </c>
      <c r="J251" s="32">
        <v>0</v>
      </c>
      <c r="K251" s="32">
        <v>0</v>
      </c>
      <c r="L251" s="32">
        <v>2320.23</v>
      </c>
      <c r="M251" s="32">
        <v>0</v>
      </c>
      <c r="N251" s="32">
        <v>0</v>
      </c>
      <c r="O251" s="33">
        <v>14137.53</v>
      </c>
      <c r="P251" s="32">
        <v>1299.9</v>
      </c>
      <c r="Q251" s="32">
        <v>2022.93</v>
      </c>
      <c r="R251" s="34">
        <v>-2.2737367544323206E-13</v>
      </c>
      <c r="S251" s="34">
        <v>3322.83</v>
      </c>
      <c r="T251" s="35">
        <v>10814.7</v>
      </c>
    </row>
    <row r="252" spans="1:20" ht="18" customHeight="1">
      <c r="A252" s="30" t="s">
        <v>385</v>
      </c>
      <c r="B252" s="40" t="s">
        <v>386</v>
      </c>
      <c r="C252" s="32">
        <v>11696.97</v>
      </c>
      <c r="D252" s="30"/>
      <c r="E252" s="32">
        <v>0</v>
      </c>
      <c r="F252" s="32">
        <v>584.85</v>
      </c>
      <c r="G252" s="32">
        <v>0</v>
      </c>
      <c r="H252" s="32">
        <v>0</v>
      </c>
      <c r="I252" s="33">
        <v>12281.82</v>
      </c>
      <c r="J252" s="32">
        <v>0</v>
      </c>
      <c r="K252" s="32">
        <v>0</v>
      </c>
      <c r="L252" s="32">
        <v>2320.23</v>
      </c>
      <c r="M252" s="32">
        <v>0</v>
      </c>
      <c r="N252" s="32">
        <v>0</v>
      </c>
      <c r="O252" s="33">
        <v>14602.05</v>
      </c>
      <c r="P252" s="32">
        <v>1351</v>
      </c>
      <c r="Q252" s="32">
        <v>2136.62</v>
      </c>
      <c r="R252" s="34">
        <v>0</v>
      </c>
      <c r="S252" s="34">
        <v>3487.62</v>
      </c>
      <c r="T252" s="35">
        <v>11114.43</v>
      </c>
    </row>
    <row r="253" spans="1:20" ht="18" customHeight="1">
      <c r="A253" s="30" t="s">
        <v>387</v>
      </c>
      <c r="B253" s="31" t="s">
        <v>144</v>
      </c>
      <c r="C253" s="32">
        <v>5524.11</v>
      </c>
      <c r="D253" s="30"/>
      <c r="E253" s="32">
        <v>0</v>
      </c>
      <c r="F253" s="32">
        <v>0</v>
      </c>
      <c r="G253" s="32">
        <v>0</v>
      </c>
      <c r="H253" s="32">
        <v>0</v>
      </c>
      <c r="I253" s="33">
        <v>5524.11</v>
      </c>
      <c r="J253" s="32">
        <v>0</v>
      </c>
      <c r="K253" s="32">
        <v>0</v>
      </c>
      <c r="L253" s="32">
        <v>2320.23</v>
      </c>
      <c r="M253" s="32">
        <v>0</v>
      </c>
      <c r="N253" s="32">
        <v>0</v>
      </c>
      <c r="O253" s="33">
        <v>7844.34</v>
      </c>
      <c r="P253" s="32">
        <v>607.65</v>
      </c>
      <c r="Q253" s="32">
        <v>482.67</v>
      </c>
      <c r="R253" s="34">
        <v>-1.1368683772161603E-13</v>
      </c>
      <c r="S253" s="34">
        <v>1090.32</v>
      </c>
      <c r="T253" s="35">
        <v>6754.02</v>
      </c>
    </row>
    <row r="254" spans="1:20" ht="18" customHeight="1">
      <c r="A254" s="30" t="s">
        <v>388</v>
      </c>
      <c r="B254" s="36" t="s">
        <v>46</v>
      </c>
      <c r="C254" s="32">
        <v>5695.18</v>
      </c>
      <c r="D254" s="30"/>
      <c r="E254" s="32">
        <v>0</v>
      </c>
      <c r="F254" s="32">
        <v>0</v>
      </c>
      <c r="G254" s="32">
        <v>0</v>
      </c>
      <c r="H254" s="32">
        <v>0</v>
      </c>
      <c r="I254" s="33">
        <v>5695.18</v>
      </c>
      <c r="J254" s="32">
        <v>0</v>
      </c>
      <c r="K254" s="32">
        <v>0</v>
      </c>
      <c r="L254" s="32">
        <v>4851.42</v>
      </c>
      <c r="M254" s="32">
        <v>0</v>
      </c>
      <c r="N254" s="32">
        <v>0</v>
      </c>
      <c r="O254" s="33">
        <v>10546.6</v>
      </c>
      <c r="P254" s="32">
        <v>626.47</v>
      </c>
      <c r="Q254" s="32">
        <v>472.4</v>
      </c>
      <c r="R254" s="34">
        <v>436.58000000000015</v>
      </c>
      <c r="S254" s="34">
        <v>1535.45</v>
      </c>
      <c r="T254" s="35">
        <v>9011.15</v>
      </c>
    </row>
    <row r="255" spans="1:20" ht="18" customHeight="1">
      <c r="A255" s="30" t="s">
        <v>389</v>
      </c>
      <c r="B255" s="36" t="s">
        <v>390</v>
      </c>
      <c r="C255" s="32">
        <v>11254.57</v>
      </c>
      <c r="D255" s="30"/>
      <c r="E255" s="32">
        <v>0</v>
      </c>
      <c r="F255" s="32">
        <v>0</v>
      </c>
      <c r="G255" s="32">
        <v>0</v>
      </c>
      <c r="H255" s="32">
        <v>0</v>
      </c>
      <c r="I255" s="33">
        <v>11254.57</v>
      </c>
      <c r="J255" s="32">
        <v>0</v>
      </c>
      <c r="K255" s="32">
        <v>0</v>
      </c>
      <c r="L255" s="32">
        <v>2320.23</v>
      </c>
      <c r="M255" s="32">
        <v>6752.74</v>
      </c>
      <c r="N255" s="32">
        <v>0</v>
      </c>
      <c r="O255" s="33">
        <v>20327.54</v>
      </c>
      <c r="P255" s="32">
        <v>1238</v>
      </c>
      <c r="Q255" s="32">
        <v>3742.2</v>
      </c>
      <c r="R255" s="34">
        <v>2313.74</v>
      </c>
      <c r="S255" s="34">
        <v>7293.94</v>
      </c>
      <c r="T255" s="35">
        <v>13033.600000000002</v>
      </c>
    </row>
    <row r="256" spans="1:20" ht="18" customHeight="1">
      <c r="A256" s="30" t="s">
        <v>391</v>
      </c>
      <c r="B256" s="36" t="s">
        <v>87</v>
      </c>
      <c r="C256" s="32">
        <v>5524.11</v>
      </c>
      <c r="D256" s="30"/>
      <c r="E256" s="32">
        <v>0</v>
      </c>
      <c r="F256" s="32">
        <v>0</v>
      </c>
      <c r="G256" s="32">
        <v>0</v>
      </c>
      <c r="H256" s="32">
        <v>0</v>
      </c>
      <c r="I256" s="33">
        <v>5524.11</v>
      </c>
      <c r="J256" s="32">
        <v>0</v>
      </c>
      <c r="K256" s="32">
        <v>0</v>
      </c>
      <c r="L256" s="32">
        <v>2351.61</v>
      </c>
      <c r="M256" s="32">
        <v>0</v>
      </c>
      <c r="N256" s="32">
        <v>0</v>
      </c>
      <c r="O256" s="33">
        <v>7875.719999999999</v>
      </c>
      <c r="P256" s="32">
        <v>607.65</v>
      </c>
      <c r="Q256" s="32">
        <v>482.67</v>
      </c>
      <c r="R256" s="34">
        <v>-1.1368683772161603E-13</v>
      </c>
      <c r="S256" s="34">
        <v>1090.32</v>
      </c>
      <c r="T256" s="35">
        <v>6785.4</v>
      </c>
    </row>
    <row r="257" spans="1:20" ht="18" customHeight="1">
      <c r="A257" s="30" t="s">
        <v>392</v>
      </c>
      <c r="B257" s="36" t="s">
        <v>235</v>
      </c>
      <c r="C257" s="32">
        <v>12634.62</v>
      </c>
      <c r="D257" s="30"/>
      <c r="E257" s="32">
        <v>0</v>
      </c>
      <c r="F257" s="32">
        <v>631.73</v>
      </c>
      <c r="G257" s="32">
        <v>0</v>
      </c>
      <c r="H257" s="32">
        <v>0</v>
      </c>
      <c r="I257" s="33">
        <v>13266.35</v>
      </c>
      <c r="J257" s="32">
        <v>0</v>
      </c>
      <c r="K257" s="32">
        <v>0</v>
      </c>
      <c r="L257" s="32">
        <v>2375.75</v>
      </c>
      <c r="M257" s="32">
        <v>0</v>
      </c>
      <c r="N257" s="32">
        <v>0</v>
      </c>
      <c r="O257" s="33">
        <v>15642.1</v>
      </c>
      <c r="P257" s="32">
        <v>1459.3</v>
      </c>
      <c r="Q257" s="32">
        <v>2154.31</v>
      </c>
      <c r="R257" s="34">
        <v>4248.05</v>
      </c>
      <c r="S257" s="34">
        <v>7861.66</v>
      </c>
      <c r="T257" s="35">
        <v>7780.44</v>
      </c>
    </row>
    <row r="258" spans="1:20" ht="18" customHeight="1">
      <c r="A258" s="30" t="s">
        <v>393</v>
      </c>
      <c r="B258" s="36" t="s">
        <v>32</v>
      </c>
      <c r="C258" s="32">
        <v>6633.29</v>
      </c>
      <c r="D258" s="30"/>
      <c r="E258" s="32">
        <v>0</v>
      </c>
      <c r="F258" s="32">
        <v>0</v>
      </c>
      <c r="G258" s="32">
        <v>0</v>
      </c>
      <c r="H258" s="32">
        <v>0</v>
      </c>
      <c r="I258" s="33">
        <v>6633.29</v>
      </c>
      <c r="J258" s="32">
        <v>0</v>
      </c>
      <c r="K258" s="32">
        <v>0</v>
      </c>
      <c r="L258" s="32">
        <v>2351.61</v>
      </c>
      <c r="M258" s="32">
        <v>0</v>
      </c>
      <c r="N258" s="32">
        <v>0</v>
      </c>
      <c r="O258" s="33">
        <v>8984.9</v>
      </c>
      <c r="P258" s="32">
        <v>729.66</v>
      </c>
      <c r="Q258" s="32">
        <v>754.14</v>
      </c>
      <c r="R258" s="34">
        <v>1105.5500000000002</v>
      </c>
      <c r="S258" s="34">
        <v>2589.35</v>
      </c>
      <c r="T258" s="35">
        <v>6395.549999999999</v>
      </c>
    </row>
    <row r="259" spans="1:20" ht="18" customHeight="1">
      <c r="A259" s="30" t="s">
        <v>394</v>
      </c>
      <c r="B259" s="36" t="s">
        <v>395</v>
      </c>
      <c r="C259" s="32">
        <v>12156.76</v>
      </c>
      <c r="D259" s="30"/>
      <c r="E259" s="32">
        <v>0</v>
      </c>
      <c r="F259" s="32">
        <v>1215.68</v>
      </c>
      <c r="G259" s="32">
        <v>0</v>
      </c>
      <c r="H259" s="32">
        <v>0</v>
      </c>
      <c r="I259" s="33">
        <v>13372.44</v>
      </c>
      <c r="J259" s="32">
        <v>0</v>
      </c>
      <c r="K259" s="32">
        <v>0</v>
      </c>
      <c r="L259" s="32">
        <v>2375.75</v>
      </c>
      <c r="M259" s="32">
        <v>0</v>
      </c>
      <c r="N259" s="32">
        <v>0</v>
      </c>
      <c r="O259" s="33">
        <v>15748.19</v>
      </c>
      <c r="P259" s="32">
        <v>1470.97</v>
      </c>
      <c r="Q259" s="32">
        <v>2403.54</v>
      </c>
      <c r="R259" s="34">
        <v>1566.5100000000004</v>
      </c>
      <c r="S259" s="34">
        <v>5441.02</v>
      </c>
      <c r="T259" s="35">
        <v>10307.17</v>
      </c>
    </row>
    <row r="260" spans="1:20" ht="18" customHeight="1">
      <c r="A260" s="30" t="s">
        <v>396</v>
      </c>
      <c r="B260" s="36" t="s">
        <v>397</v>
      </c>
      <c r="C260" s="32">
        <v>4468.04</v>
      </c>
      <c r="D260" s="30"/>
      <c r="E260" s="32">
        <v>0</v>
      </c>
      <c r="F260" s="32">
        <v>0</v>
      </c>
      <c r="G260" s="32">
        <v>0</v>
      </c>
      <c r="H260" s="32">
        <v>0</v>
      </c>
      <c r="I260" s="33">
        <v>4468.04</v>
      </c>
      <c r="J260" s="32">
        <v>0</v>
      </c>
      <c r="K260" s="32">
        <v>0</v>
      </c>
      <c r="L260" s="32">
        <v>2544.69</v>
      </c>
      <c r="M260" s="32">
        <v>939.75</v>
      </c>
      <c r="N260" s="32">
        <v>0</v>
      </c>
      <c r="O260" s="33">
        <v>7952.48</v>
      </c>
      <c r="P260" s="32">
        <v>594.86</v>
      </c>
      <c r="Q260" s="32">
        <v>404.12</v>
      </c>
      <c r="R260" s="34">
        <v>392.0899999999999</v>
      </c>
      <c r="S260" s="34">
        <v>1391.07</v>
      </c>
      <c r="T260" s="35">
        <v>6561.41</v>
      </c>
    </row>
    <row r="261" spans="1:20" ht="18" customHeight="1">
      <c r="A261" s="30" t="s">
        <v>398</v>
      </c>
      <c r="B261" s="36" t="s">
        <v>89</v>
      </c>
      <c r="C261" s="32">
        <v>5524.11</v>
      </c>
      <c r="D261" s="30"/>
      <c r="E261" s="32">
        <v>0</v>
      </c>
      <c r="F261" s="32">
        <v>0</v>
      </c>
      <c r="G261" s="32">
        <v>0</v>
      </c>
      <c r="H261" s="32">
        <v>0</v>
      </c>
      <c r="I261" s="33">
        <v>5524.11</v>
      </c>
      <c r="J261" s="32">
        <v>0</v>
      </c>
      <c r="K261" s="32">
        <v>0</v>
      </c>
      <c r="L261" s="32">
        <v>2320.23</v>
      </c>
      <c r="M261" s="32">
        <v>0</v>
      </c>
      <c r="N261" s="32">
        <v>0</v>
      </c>
      <c r="O261" s="33">
        <v>7844.34</v>
      </c>
      <c r="P261" s="32">
        <v>607.65</v>
      </c>
      <c r="Q261" s="32">
        <v>482.67</v>
      </c>
      <c r="R261" s="34">
        <v>-1.1368683772161603E-13</v>
      </c>
      <c r="S261" s="34">
        <v>1090.32</v>
      </c>
      <c r="T261" s="35">
        <v>6754.02</v>
      </c>
    </row>
    <row r="262" spans="1:20" ht="18" customHeight="1">
      <c r="A262" s="30" t="s">
        <v>399</v>
      </c>
      <c r="B262" s="36" t="s">
        <v>303</v>
      </c>
      <c r="C262" s="32">
        <v>6053.36</v>
      </c>
      <c r="D262" s="30"/>
      <c r="E262" s="32">
        <v>0</v>
      </c>
      <c r="F262" s="32">
        <v>0</v>
      </c>
      <c r="G262" s="32">
        <v>0</v>
      </c>
      <c r="H262" s="32">
        <v>0</v>
      </c>
      <c r="I262" s="33">
        <v>6053.36</v>
      </c>
      <c r="J262" s="32">
        <v>0</v>
      </c>
      <c r="K262" s="32">
        <v>0</v>
      </c>
      <c r="L262" s="32">
        <f>2375.75+154.54</f>
        <v>2530.29</v>
      </c>
      <c r="M262" s="32">
        <v>477.35</v>
      </c>
      <c r="N262" s="32">
        <v>0</v>
      </c>
      <c r="O262" s="33">
        <v>8906.460000000001</v>
      </c>
      <c r="P262" s="32">
        <v>665.87</v>
      </c>
      <c r="Q262" s="32">
        <v>632.49</v>
      </c>
      <c r="R262" s="34">
        <v>1948.9700000000003</v>
      </c>
      <c r="S262" s="34">
        <v>3247.33</v>
      </c>
      <c r="T262" s="35">
        <v>5659.130000000001</v>
      </c>
    </row>
    <row r="263" spans="1:20" ht="18" customHeight="1">
      <c r="A263" s="30" t="s">
        <v>400</v>
      </c>
      <c r="B263" s="36" t="s">
        <v>401</v>
      </c>
      <c r="C263" s="32">
        <v>5524.11</v>
      </c>
      <c r="D263" s="30"/>
      <c r="E263" s="32">
        <v>0</v>
      </c>
      <c r="F263" s="32">
        <v>0</v>
      </c>
      <c r="G263" s="32">
        <v>0</v>
      </c>
      <c r="H263" s="32">
        <v>0</v>
      </c>
      <c r="I263" s="33">
        <v>5524.11</v>
      </c>
      <c r="J263" s="32">
        <v>0</v>
      </c>
      <c r="K263" s="32">
        <v>0</v>
      </c>
      <c r="L263" s="32">
        <v>1700</v>
      </c>
      <c r="M263" s="32">
        <v>0</v>
      </c>
      <c r="N263" s="32">
        <v>0</v>
      </c>
      <c r="O263" s="33">
        <v>7224.11</v>
      </c>
      <c r="P263" s="32">
        <v>607.65</v>
      </c>
      <c r="Q263" s="32">
        <v>482.67</v>
      </c>
      <c r="R263" s="34">
        <v>-1.1368683772161603E-13</v>
      </c>
      <c r="S263" s="34">
        <v>1090.32</v>
      </c>
      <c r="T263" s="35">
        <v>6133.79</v>
      </c>
    </row>
    <row r="264" spans="1:20" ht="18" customHeight="1">
      <c r="A264" s="30" t="s">
        <v>402</v>
      </c>
      <c r="B264" s="36" t="s">
        <v>403</v>
      </c>
      <c r="C264" s="32">
        <v>0</v>
      </c>
      <c r="D264" s="30" t="s">
        <v>123</v>
      </c>
      <c r="E264" s="32">
        <v>14968.8</v>
      </c>
      <c r="F264" s="32">
        <v>0</v>
      </c>
      <c r="G264" s="32">
        <v>0</v>
      </c>
      <c r="H264" s="32">
        <v>0</v>
      </c>
      <c r="I264" s="33">
        <v>14968.8</v>
      </c>
      <c r="J264" s="32">
        <v>0</v>
      </c>
      <c r="K264" s="32">
        <v>0</v>
      </c>
      <c r="L264" s="32">
        <v>1700</v>
      </c>
      <c r="M264" s="32">
        <v>0</v>
      </c>
      <c r="N264" s="32">
        <v>0</v>
      </c>
      <c r="O264" s="33">
        <v>16668.8</v>
      </c>
      <c r="P264" s="32">
        <v>491.48</v>
      </c>
      <c r="Q264" s="32">
        <v>3111.9</v>
      </c>
      <c r="R264" s="34">
        <v>0</v>
      </c>
      <c r="S264" s="34">
        <v>3603.38</v>
      </c>
      <c r="T264" s="35">
        <v>13065.419999999998</v>
      </c>
    </row>
    <row r="265" spans="1:20" ht="18" customHeight="1">
      <c r="A265" s="30" t="s">
        <v>404</v>
      </c>
      <c r="B265" s="36" t="s">
        <v>405</v>
      </c>
      <c r="C265" s="32">
        <v>3754.57</v>
      </c>
      <c r="D265" s="30"/>
      <c r="E265" s="32">
        <v>0</v>
      </c>
      <c r="F265" s="32">
        <v>0</v>
      </c>
      <c r="G265" s="32">
        <v>0</v>
      </c>
      <c r="H265" s="32">
        <v>0</v>
      </c>
      <c r="I265" s="33">
        <v>3754.57</v>
      </c>
      <c r="J265" s="32">
        <v>0</v>
      </c>
      <c r="K265" s="32">
        <v>0</v>
      </c>
      <c r="L265" s="32">
        <v>2761.87</v>
      </c>
      <c r="M265" s="32">
        <v>0</v>
      </c>
      <c r="N265" s="32">
        <v>0</v>
      </c>
      <c r="O265" s="33">
        <v>6516.44</v>
      </c>
      <c r="P265" s="32">
        <v>413</v>
      </c>
      <c r="Q265" s="32">
        <v>146.44</v>
      </c>
      <c r="R265" s="34">
        <v>1425.6</v>
      </c>
      <c r="S265" s="34">
        <v>1985.04</v>
      </c>
      <c r="T265" s="35">
        <v>4531.400000000001</v>
      </c>
    </row>
    <row r="266" spans="1:20" ht="18" customHeight="1">
      <c r="A266" s="30" t="s">
        <v>406</v>
      </c>
      <c r="B266" s="36" t="s">
        <v>407</v>
      </c>
      <c r="C266" s="32">
        <v>11696.97</v>
      </c>
      <c r="D266" s="30"/>
      <c r="E266" s="32">
        <v>0</v>
      </c>
      <c r="F266" s="32">
        <v>584.85</v>
      </c>
      <c r="G266" s="32">
        <v>0</v>
      </c>
      <c r="H266" s="32">
        <v>0</v>
      </c>
      <c r="I266" s="33">
        <v>12281.82</v>
      </c>
      <c r="J266" s="32">
        <v>0</v>
      </c>
      <c r="K266" s="32">
        <v>0</v>
      </c>
      <c r="L266" s="32">
        <v>2320.23</v>
      </c>
      <c r="M266" s="32">
        <v>0</v>
      </c>
      <c r="N266" s="32">
        <v>0</v>
      </c>
      <c r="O266" s="33">
        <v>14602.05</v>
      </c>
      <c r="P266" s="32">
        <v>1351</v>
      </c>
      <c r="Q266" s="32">
        <v>2136.62</v>
      </c>
      <c r="R266" s="34">
        <v>116.97000000000025</v>
      </c>
      <c r="S266" s="34">
        <v>3604.59</v>
      </c>
      <c r="T266" s="35">
        <v>10997.46</v>
      </c>
    </row>
    <row r="267" spans="1:20" ht="18" customHeight="1">
      <c r="A267" s="30" t="s">
        <v>408</v>
      </c>
      <c r="B267" s="36" t="s">
        <v>409</v>
      </c>
      <c r="C267" s="32">
        <v>11696.97</v>
      </c>
      <c r="D267" s="30"/>
      <c r="E267" s="32">
        <v>0</v>
      </c>
      <c r="F267" s="32">
        <v>584.85</v>
      </c>
      <c r="G267" s="32">
        <v>0</v>
      </c>
      <c r="H267" s="32">
        <v>0</v>
      </c>
      <c r="I267" s="33">
        <v>12281.82</v>
      </c>
      <c r="J267" s="32">
        <v>0</v>
      </c>
      <c r="K267" s="32">
        <v>0</v>
      </c>
      <c r="L267" s="32">
        <v>2320.23</v>
      </c>
      <c r="M267" s="32">
        <v>0</v>
      </c>
      <c r="N267" s="32">
        <v>0</v>
      </c>
      <c r="O267" s="33">
        <v>14602.05</v>
      </c>
      <c r="P267" s="32">
        <v>1351</v>
      </c>
      <c r="Q267" s="32">
        <v>2136.62</v>
      </c>
      <c r="R267" s="34">
        <v>0</v>
      </c>
      <c r="S267" s="34">
        <v>3487.62</v>
      </c>
      <c r="T267" s="35">
        <v>11114.43</v>
      </c>
    </row>
    <row r="268" spans="1:20" ht="18" customHeight="1">
      <c r="A268" s="30" t="s">
        <v>410</v>
      </c>
      <c r="B268" s="36" t="s">
        <v>89</v>
      </c>
      <c r="C268" s="32">
        <v>3754.57</v>
      </c>
      <c r="D268" s="30"/>
      <c r="E268" s="32">
        <v>0</v>
      </c>
      <c r="F268" s="32">
        <v>0</v>
      </c>
      <c r="G268" s="32">
        <v>0</v>
      </c>
      <c r="H268" s="32">
        <v>0</v>
      </c>
      <c r="I268" s="33">
        <v>3754.57</v>
      </c>
      <c r="J268" s="32">
        <v>0</v>
      </c>
      <c r="K268" s="32">
        <v>0</v>
      </c>
      <c r="L268" s="32">
        <v>2351.61</v>
      </c>
      <c r="M268" s="32">
        <v>1877.29</v>
      </c>
      <c r="N268" s="32">
        <v>0</v>
      </c>
      <c r="O268" s="33">
        <v>7983.47</v>
      </c>
      <c r="P268" s="32">
        <v>413</v>
      </c>
      <c r="Q268" s="32">
        <v>565.83</v>
      </c>
      <c r="R268" s="34">
        <v>872</v>
      </c>
      <c r="S268" s="34">
        <v>1850.83</v>
      </c>
      <c r="T268" s="35">
        <v>6132.64</v>
      </c>
    </row>
    <row r="269" spans="1:20" ht="18" customHeight="1">
      <c r="A269" s="30" t="s">
        <v>411</v>
      </c>
      <c r="B269" s="36" t="s">
        <v>127</v>
      </c>
      <c r="C269" s="32">
        <v>8267.53</v>
      </c>
      <c r="D269" s="30"/>
      <c r="E269" s="32">
        <v>0</v>
      </c>
      <c r="F269" s="32">
        <v>413.38</v>
      </c>
      <c r="G269" s="32">
        <v>0</v>
      </c>
      <c r="H269" s="32">
        <v>0</v>
      </c>
      <c r="I269" s="33">
        <v>8680.91</v>
      </c>
      <c r="J269" s="32">
        <v>0</v>
      </c>
      <c r="K269" s="32">
        <v>0</v>
      </c>
      <c r="L269" s="32">
        <v>2320.23</v>
      </c>
      <c r="M269" s="32">
        <v>3307.01</v>
      </c>
      <c r="N269" s="32">
        <v>0</v>
      </c>
      <c r="O269" s="33">
        <v>14308.15</v>
      </c>
      <c r="P269" s="32">
        <v>954.9</v>
      </c>
      <c r="Q269" s="32">
        <v>2164.72</v>
      </c>
      <c r="R269" s="34">
        <v>1576.42</v>
      </c>
      <c r="S269" s="34">
        <v>4696.04</v>
      </c>
      <c r="T269" s="35">
        <v>9612.11</v>
      </c>
    </row>
    <row r="270" spans="1:20" ht="18" customHeight="1">
      <c r="A270" s="30" t="s">
        <v>412</v>
      </c>
      <c r="B270" s="36" t="s">
        <v>413</v>
      </c>
      <c r="C270" s="32">
        <v>12156.76</v>
      </c>
      <c r="D270" s="30"/>
      <c r="E270" s="32">
        <v>0</v>
      </c>
      <c r="F270" s="32">
        <v>607.84</v>
      </c>
      <c r="G270" s="32">
        <v>81.05</v>
      </c>
      <c r="H270" s="32">
        <v>0</v>
      </c>
      <c r="I270" s="33">
        <v>12845.65</v>
      </c>
      <c r="J270" s="32">
        <v>0</v>
      </c>
      <c r="K270" s="32">
        <v>0</v>
      </c>
      <c r="L270" s="32">
        <v>1700</v>
      </c>
      <c r="M270" s="32">
        <v>1215.68</v>
      </c>
      <c r="N270" s="32">
        <v>0</v>
      </c>
      <c r="O270" s="33">
        <v>15761.33</v>
      </c>
      <c r="P270" s="32">
        <v>1404.11</v>
      </c>
      <c r="Q270" s="32">
        <v>2611.38</v>
      </c>
      <c r="R270" s="34">
        <v>-2.2737367544323206E-13</v>
      </c>
      <c r="S270" s="34">
        <v>4015.49</v>
      </c>
      <c r="T270" s="35">
        <v>11745.84</v>
      </c>
    </row>
    <row r="271" spans="1:20" ht="18" customHeight="1">
      <c r="A271" s="30" t="s">
        <v>414</v>
      </c>
      <c r="B271" s="36" t="s">
        <v>415</v>
      </c>
      <c r="C271" s="32">
        <v>11696.97</v>
      </c>
      <c r="D271" s="30"/>
      <c r="E271" s="32">
        <v>0</v>
      </c>
      <c r="F271" s="32">
        <v>584.85</v>
      </c>
      <c r="G271" s="32">
        <v>0</v>
      </c>
      <c r="H271" s="32">
        <v>0</v>
      </c>
      <c r="I271" s="33">
        <v>12281.82</v>
      </c>
      <c r="J271" s="32">
        <v>0</v>
      </c>
      <c r="K271" s="32">
        <v>0</v>
      </c>
      <c r="L271" s="32">
        <v>2320.23</v>
      </c>
      <c r="M271" s="32">
        <v>0</v>
      </c>
      <c r="N271" s="32">
        <v>0</v>
      </c>
      <c r="O271" s="33">
        <v>14602.05</v>
      </c>
      <c r="P271" s="32">
        <v>1351</v>
      </c>
      <c r="Q271" s="32">
        <v>2136.62</v>
      </c>
      <c r="R271" s="34">
        <v>0</v>
      </c>
      <c r="S271" s="34">
        <v>3487.62</v>
      </c>
      <c r="T271" s="35">
        <v>11114.43</v>
      </c>
    </row>
    <row r="272" spans="1:20" ht="18" customHeight="1">
      <c r="A272" s="30" t="s">
        <v>416</v>
      </c>
      <c r="B272" s="36" t="s">
        <v>231</v>
      </c>
      <c r="C272" s="32">
        <v>7965.16</v>
      </c>
      <c r="D272" s="30"/>
      <c r="E272" s="32">
        <v>0</v>
      </c>
      <c r="F272" s="32">
        <v>398.26</v>
      </c>
      <c r="G272" s="32">
        <v>0</v>
      </c>
      <c r="H272" s="32">
        <v>0</v>
      </c>
      <c r="I272" s="33">
        <v>8363.42</v>
      </c>
      <c r="J272" s="32">
        <v>0</v>
      </c>
      <c r="K272" s="32">
        <v>0</v>
      </c>
      <c r="L272" s="32">
        <v>2761.87</v>
      </c>
      <c r="M272" s="32">
        <v>0</v>
      </c>
      <c r="N272" s="32">
        <v>876.17</v>
      </c>
      <c r="O272" s="33">
        <v>12001.46</v>
      </c>
      <c r="P272" s="32">
        <v>876.17</v>
      </c>
      <c r="Q272" s="32">
        <v>1904.14</v>
      </c>
      <c r="R272" s="34">
        <v>735.13</v>
      </c>
      <c r="S272" s="34">
        <v>3515.44</v>
      </c>
      <c r="T272" s="35">
        <v>8486.02</v>
      </c>
    </row>
    <row r="273" spans="1:20" ht="18" customHeight="1">
      <c r="A273" s="30" t="s">
        <v>417</v>
      </c>
      <c r="B273" s="31" t="s">
        <v>418</v>
      </c>
      <c r="C273" s="32">
        <v>5524.11</v>
      </c>
      <c r="D273" s="30"/>
      <c r="E273" s="32">
        <v>0</v>
      </c>
      <c r="F273" s="32">
        <v>0</v>
      </c>
      <c r="G273" s="32">
        <v>0</v>
      </c>
      <c r="H273" s="32">
        <v>0</v>
      </c>
      <c r="I273" s="33">
        <v>5524.11</v>
      </c>
      <c r="J273" s="32">
        <v>0</v>
      </c>
      <c r="K273" s="32">
        <v>0</v>
      </c>
      <c r="L273" s="32">
        <v>2218.87</v>
      </c>
      <c r="M273" s="32">
        <v>1657.23</v>
      </c>
      <c r="N273" s="32">
        <v>0</v>
      </c>
      <c r="O273" s="33">
        <v>9400.21</v>
      </c>
      <c r="P273" s="32">
        <v>607.65</v>
      </c>
      <c r="Q273" s="32">
        <v>938.4</v>
      </c>
      <c r="R273" s="34">
        <v>0</v>
      </c>
      <c r="S273" s="34">
        <v>1546.05</v>
      </c>
      <c r="T273" s="35">
        <v>7854.159999999999</v>
      </c>
    </row>
    <row r="274" spans="1:20" ht="18" customHeight="1">
      <c r="A274" s="30" t="s">
        <v>419</v>
      </c>
      <c r="B274" s="36" t="s">
        <v>368</v>
      </c>
      <c r="C274" s="32">
        <v>6633.29</v>
      </c>
      <c r="D274" s="30"/>
      <c r="E274" s="32">
        <v>0</v>
      </c>
      <c r="F274" s="32">
        <v>0</v>
      </c>
      <c r="G274" s="32">
        <v>0</v>
      </c>
      <c r="H274" s="32">
        <v>0</v>
      </c>
      <c r="I274" s="33">
        <v>6633.29</v>
      </c>
      <c r="J274" s="32">
        <v>0</v>
      </c>
      <c r="K274" s="32">
        <v>0</v>
      </c>
      <c r="L274" s="32">
        <v>2320.23</v>
      </c>
      <c r="M274" s="32">
        <v>0</v>
      </c>
      <c r="N274" s="32">
        <v>0</v>
      </c>
      <c r="O274" s="33">
        <v>8953.52</v>
      </c>
      <c r="P274" s="32">
        <v>729.66</v>
      </c>
      <c r="Q274" s="32">
        <v>754.14</v>
      </c>
      <c r="R274" s="34">
        <v>1400.0000000000005</v>
      </c>
      <c r="S274" s="34">
        <v>2883.8</v>
      </c>
      <c r="T274" s="35">
        <v>6069.72</v>
      </c>
    </row>
    <row r="275" spans="1:20" ht="18" customHeight="1">
      <c r="A275" s="30" t="s">
        <v>420</v>
      </c>
      <c r="B275" s="36" t="s">
        <v>421</v>
      </c>
      <c r="C275" s="32">
        <v>13131.26</v>
      </c>
      <c r="D275" s="30"/>
      <c r="E275" s="32">
        <v>0</v>
      </c>
      <c r="F275" s="32">
        <v>656.56</v>
      </c>
      <c r="G275" s="32">
        <v>0</v>
      </c>
      <c r="H275" s="32">
        <v>0</v>
      </c>
      <c r="I275" s="33">
        <v>13787.82</v>
      </c>
      <c r="J275" s="32">
        <v>0</v>
      </c>
      <c r="K275" s="32">
        <v>0</v>
      </c>
      <c r="L275" s="32">
        <v>2320.23</v>
      </c>
      <c r="M275" s="32">
        <v>0</v>
      </c>
      <c r="N275" s="32">
        <v>0</v>
      </c>
      <c r="O275" s="33">
        <v>16108.05</v>
      </c>
      <c r="P275" s="32">
        <v>1516.66</v>
      </c>
      <c r="Q275" s="32">
        <v>2505.21</v>
      </c>
      <c r="R275" s="34">
        <v>292.66999999999985</v>
      </c>
      <c r="S275" s="34">
        <v>4314.54</v>
      </c>
      <c r="T275" s="35">
        <v>11793.509999999998</v>
      </c>
    </row>
    <row r="276" spans="1:20" ht="18" customHeight="1">
      <c r="A276" s="30" t="s">
        <v>422</v>
      </c>
      <c r="B276" s="36" t="s">
        <v>282</v>
      </c>
      <c r="C276" s="32">
        <v>3155.09</v>
      </c>
      <c r="D276" s="30"/>
      <c r="E276" s="32">
        <v>0</v>
      </c>
      <c r="F276" s="32">
        <v>6310.18</v>
      </c>
      <c r="G276" s="32">
        <v>0</v>
      </c>
      <c r="H276" s="32">
        <v>0</v>
      </c>
      <c r="I276" s="33">
        <v>9465.27</v>
      </c>
      <c r="J276" s="32">
        <v>0</v>
      </c>
      <c r="K276" s="32">
        <v>0</v>
      </c>
      <c r="L276" s="32">
        <f>2761.87+-154.55</f>
        <v>2607.3199999999997</v>
      </c>
      <c r="M276" s="32">
        <v>0</v>
      </c>
      <c r="N276" s="32">
        <v>0</v>
      </c>
      <c r="O276" s="33">
        <v>12227.14</v>
      </c>
      <c r="P276" s="32">
        <v>1018.04</v>
      </c>
      <c r="Q276" s="32">
        <v>1366.86</v>
      </c>
      <c r="R276" s="34">
        <v>1097.0699999999997</v>
      </c>
      <c r="S276" s="34">
        <v>3481.97</v>
      </c>
      <c r="T276" s="35">
        <v>8745.17</v>
      </c>
    </row>
    <row r="277" spans="1:20" ht="18" customHeight="1">
      <c r="A277" s="30" t="s">
        <v>423</v>
      </c>
      <c r="B277" s="36" t="s">
        <v>32</v>
      </c>
      <c r="C277" s="32">
        <v>5871.55</v>
      </c>
      <c r="D277" s="30"/>
      <c r="E277" s="32">
        <v>0</v>
      </c>
      <c r="F277" s="32">
        <v>0</v>
      </c>
      <c r="G277" s="32">
        <v>0</v>
      </c>
      <c r="H277" s="32">
        <v>0</v>
      </c>
      <c r="I277" s="33">
        <v>5871.55</v>
      </c>
      <c r="J277" s="32">
        <v>0</v>
      </c>
      <c r="K277" s="32">
        <v>0</v>
      </c>
      <c r="L277" s="32">
        <v>8223.16</v>
      </c>
      <c r="M277" s="32">
        <v>0</v>
      </c>
      <c r="N277" s="32">
        <v>0</v>
      </c>
      <c r="O277" s="33">
        <v>14094.71</v>
      </c>
      <c r="P277" s="32">
        <v>645.87</v>
      </c>
      <c r="Q277" s="32">
        <v>567.7</v>
      </c>
      <c r="R277" s="34">
        <v>1343</v>
      </c>
      <c r="S277" s="34">
        <v>2556.57</v>
      </c>
      <c r="T277" s="35">
        <v>11538.14</v>
      </c>
    </row>
    <row r="278" spans="1:20" ht="18" customHeight="1">
      <c r="A278" s="30" t="s">
        <v>424</v>
      </c>
      <c r="B278" s="36" t="s">
        <v>425</v>
      </c>
      <c r="C278" s="32">
        <v>5695.18</v>
      </c>
      <c r="D278" s="30"/>
      <c r="E278" s="32">
        <v>0</v>
      </c>
      <c r="F278" s="32">
        <v>0</v>
      </c>
      <c r="G278" s="32">
        <v>0</v>
      </c>
      <c r="H278" s="32">
        <v>0</v>
      </c>
      <c r="I278" s="33">
        <v>5695.18</v>
      </c>
      <c r="J278" s="32">
        <v>0</v>
      </c>
      <c r="K278" s="32">
        <v>0</v>
      </c>
      <c r="L278" s="32">
        <v>2218.87</v>
      </c>
      <c r="M278" s="32">
        <v>0</v>
      </c>
      <c r="N278" s="32">
        <v>0</v>
      </c>
      <c r="O278" s="33">
        <v>7914.05</v>
      </c>
      <c r="P278" s="32">
        <v>626.47</v>
      </c>
      <c r="Q278" s="32">
        <v>524.54</v>
      </c>
      <c r="R278" s="34">
        <v>0</v>
      </c>
      <c r="S278" s="34">
        <v>1151.01</v>
      </c>
      <c r="T278" s="35">
        <v>6763.04</v>
      </c>
    </row>
    <row r="279" spans="1:20" ht="18" customHeight="1">
      <c r="A279" s="30" t="s">
        <v>426</v>
      </c>
      <c r="B279" s="36" t="s">
        <v>427</v>
      </c>
      <c r="C279" s="32">
        <v>3754.57</v>
      </c>
      <c r="D279" s="30"/>
      <c r="E279" s="32">
        <v>0</v>
      </c>
      <c r="F279" s="32">
        <v>0</v>
      </c>
      <c r="G279" s="32">
        <v>0</v>
      </c>
      <c r="H279" s="32">
        <v>0</v>
      </c>
      <c r="I279" s="33">
        <v>3754.57</v>
      </c>
      <c r="J279" s="32">
        <v>0</v>
      </c>
      <c r="K279" s="32">
        <v>0</v>
      </c>
      <c r="L279" s="32">
        <v>4285.78</v>
      </c>
      <c r="M279" s="32">
        <v>0</v>
      </c>
      <c r="N279" s="32">
        <v>0</v>
      </c>
      <c r="O279" s="33">
        <v>8040.35</v>
      </c>
      <c r="P279" s="32">
        <v>413</v>
      </c>
      <c r="Q279" s="32">
        <v>146.44</v>
      </c>
      <c r="R279" s="34">
        <v>1032.73</v>
      </c>
      <c r="S279" s="34">
        <v>1592.17</v>
      </c>
      <c r="T279" s="35">
        <v>6448.18</v>
      </c>
    </row>
    <row r="280" spans="1:20" ht="18" customHeight="1">
      <c r="A280" s="30" t="s">
        <v>428</v>
      </c>
      <c r="B280" s="36" t="s">
        <v>405</v>
      </c>
      <c r="C280" s="32">
        <v>5695.18</v>
      </c>
      <c r="D280" s="30"/>
      <c r="E280" s="32">
        <v>0</v>
      </c>
      <c r="F280" s="32">
        <v>0</v>
      </c>
      <c r="G280" s="32">
        <v>0</v>
      </c>
      <c r="H280" s="32">
        <v>0</v>
      </c>
      <c r="I280" s="33">
        <v>5695.18</v>
      </c>
      <c r="J280" s="32">
        <v>0</v>
      </c>
      <c r="K280" s="32">
        <v>0</v>
      </c>
      <c r="L280" s="32">
        <v>2218.87</v>
      </c>
      <c r="M280" s="32">
        <v>0</v>
      </c>
      <c r="N280" s="32">
        <v>0</v>
      </c>
      <c r="O280" s="33">
        <v>7914.05</v>
      </c>
      <c r="P280" s="32">
        <v>626.47</v>
      </c>
      <c r="Q280" s="32">
        <v>524.54</v>
      </c>
      <c r="R280" s="34">
        <v>0</v>
      </c>
      <c r="S280" s="34">
        <v>1151.01</v>
      </c>
      <c r="T280" s="35">
        <v>6763.04</v>
      </c>
    </row>
    <row r="281" spans="1:20" ht="18" customHeight="1">
      <c r="A281" s="30" t="s">
        <v>429</v>
      </c>
      <c r="B281" s="36" t="s">
        <v>46</v>
      </c>
      <c r="C281" s="32">
        <v>5871.55</v>
      </c>
      <c r="D281" s="30"/>
      <c r="E281" s="32">
        <v>0</v>
      </c>
      <c r="F281" s="32">
        <v>0</v>
      </c>
      <c r="G281" s="32">
        <v>0</v>
      </c>
      <c r="H281" s="32">
        <v>0</v>
      </c>
      <c r="I281" s="33">
        <v>5871.55</v>
      </c>
      <c r="J281" s="32">
        <v>0</v>
      </c>
      <c r="K281" s="32">
        <v>0</v>
      </c>
      <c r="L281" s="32">
        <v>2375.75</v>
      </c>
      <c r="M281" s="32">
        <v>0</v>
      </c>
      <c r="N281" s="32">
        <v>0</v>
      </c>
      <c r="O281" s="33">
        <v>8247.3</v>
      </c>
      <c r="P281" s="32">
        <v>645.87</v>
      </c>
      <c r="Q281" s="32">
        <v>567.7</v>
      </c>
      <c r="R281" s="34">
        <v>1345.3799999999997</v>
      </c>
      <c r="S281" s="34">
        <v>2558.95</v>
      </c>
      <c r="T281" s="35">
        <v>5688.35</v>
      </c>
    </row>
    <row r="282" spans="1:20" ht="18" customHeight="1">
      <c r="A282" s="30" t="s">
        <v>430</v>
      </c>
      <c r="B282" s="36" t="s">
        <v>117</v>
      </c>
      <c r="C282" s="32">
        <v>5524.11</v>
      </c>
      <c r="D282" s="30"/>
      <c r="E282" s="32">
        <v>0</v>
      </c>
      <c r="F282" s="32">
        <v>0</v>
      </c>
      <c r="G282" s="32">
        <v>0</v>
      </c>
      <c r="H282" s="32">
        <v>0</v>
      </c>
      <c r="I282" s="33">
        <v>5524.11</v>
      </c>
      <c r="J282" s="32">
        <v>2577.92</v>
      </c>
      <c r="K282" s="32">
        <v>3866.87</v>
      </c>
      <c r="L282" s="32">
        <v>2218.87</v>
      </c>
      <c r="M282" s="32">
        <v>2209.64</v>
      </c>
      <c r="N282" s="32">
        <v>0</v>
      </c>
      <c r="O282" s="33">
        <v>16397.41</v>
      </c>
      <c r="P282" s="32">
        <v>607.65</v>
      </c>
      <c r="Q282" s="32">
        <v>1799.25</v>
      </c>
      <c r="R282" s="34">
        <v>1.1368683772161603E-13</v>
      </c>
      <c r="S282" s="34">
        <v>2406.9</v>
      </c>
      <c r="T282" s="35">
        <v>13990.51</v>
      </c>
    </row>
    <row r="283" spans="1:20" ht="18" customHeight="1">
      <c r="A283" s="30" t="s">
        <v>431</v>
      </c>
      <c r="B283" s="36" t="s">
        <v>432</v>
      </c>
      <c r="C283" s="32">
        <v>5317.04</v>
      </c>
      <c r="D283" s="30"/>
      <c r="E283" s="32">
        <v>0</v>
      </c>
      <c r="F283" s="32">
        <v>0</v>
      </c>
      <c r="G283" s="32">
        <v>0</v>
      </c>
      <c r="H283" s="32">
        <v>0</v>
      </c>
      <c r="I283" s="33">
        <v>5317.04</v>
      </c>
      <c r="J283" s="32">
        <v>0</v>
      </c>
      <c r="K283" s="32">
        <v>0</v>
      </c>
      <c r="L283" s="32">
        <v>2617.08</v>
      </c>
      <c r="M283" s="32">
        <v>1637.48</v>
      </c>
      <c r="N283" s="32">
        <v>0</v>
      </c>
      <c r="O283" s="33">
        <v>9571.6</v>
      </c>
      <c r="P283" s="32">
        <v>707.89</v>
      </c>
      <c r="Q283" s="32">
        <v>462.68</v>
      </c>
      <c r="R283" s="34">
        <v>1937.84</v>
      </c>
      <c r="S283" s="34">
        <v>3108.41</v>
      </c>
      <c r="T283" s="35">
        <v>6463.19</v>
      </c>
    </row>
    <row r="284" spans="1:20" ht="18" customHeight="1">
      <c r="A284" s="30" t="s">
        <v>433</v>
      </c>
      <c r="B284" s="36" t="s">
        <v>188</v>
      </c>
      <c r="C284" s="32">
        <v>6633.29</v>
      </c>
      <c r="D284" s="30" t="s">
        <v>140</v>
      </c>
      <c r="E284" s="32">
        <v>4740.12</v>
      </c>
      <c r="F284" s="32">
        <v>0</v>
      </c>
      <c r="G284" s="32">
        <v>0</v>
      </c>
      <c r="H284" s="32">
        <v>0</v>
      </c>
      <c r="I284" s="33">
        <v>11373.41</v>
      </c>
      <c r="J284" s="32">
        <v>0</v>
      </c>
      <c r="K284" s="32">
        <v>0</v>
      </c>
      <c r="L284" s="32">
        <f>2375.75+-309.09</f>
        <v>2066.66</v>
      </c>
      <c r="M284" s="32">
        <v>0</v>
      </c>
      <c r="N284" s="32">
        <v>0</v>
      </c>
      <c r="O284" s="33">
        <v>13749.16</v>
      </c>
      <c r="P284" s="32">
        <v>729.66</v>
      </c>
      <c r="Q284" s="32">
        <v>1953.4</v>
      </c>
      <c r="R284" s="34">
        <v>1518.5400000000004</v>
      </c>
      <c r="S284" s="34">
        <v>4201.6</v>
      </c>
      <c r="T284" s="35">
        <v>9547.56</v>
      </c>
    </row>
    <row r="285" spans="1:20" ht="18" customHeight="1">
      <c r="A285" s="30" t="s">
        <v>434</v>
      </c>
      <c r="B285" s="36" t="s">
        <v>46</v>
      </c>
      <c r="C285" s="32">
        <v>4035.57</v>
      </c>
      <c r="D285" s="30"/>
      <c r="E285" s="32">
        <v>0</v>
      </c>
      <c r="F285" s="32">
        <v>0</v>
      </c>
      <c r="G285" s="32">
        <v>0</v>
      </c>
      <c r="H285" s="32">
        <v>0</v>
      </c>
      <c r="I285" s="33">
        <v>4035.57</v>
      </c>
      <c r="J285" s="32">
        <v>0</v>
      </c>
      <c r="K285" s="32">
        <v>0</v>
      </c>
      <c r="L285" s="32">
        <v>2544.69</v>
      </c>
      <c r="M285" s="32">
        <v>0</v>
      </c>
      <c r="N285" s="32">
        <v>0</v>
      </c>
      <c r="O285" s="33">
        <v>6580.26</v>
      </c>
      <c r="P285" s="32">
        <v>443.91</v>
      </c>
      <c r="Q285" s="32">
        <v>127.07</v>
      </c>
      <c r="R285" s="34">
        <v>1503.23</v>
      </c>
      <c r="S285" s="34">
        <v>2074.21</v>
      </c>
      <c r="T285" s="35">
        <v>4506.05</v>
      </c>
    </row>
    <row r="286" spans="1:20" ht="18" customHeight="1">
      <c r="A286" s="30" t="s">
        <v>435</v>
      </c>
      <c r="B286" s="36" t="s">
        <v>136</v>
      </c>
      <c r="C286" s="32">
        <v>5871.55</v>
      </c>
      <c r="D286" s="30"/>
      <c r="E286" s="32">
        <v>0</v>
      </c>
      <c r="F286" s="32">
        <v>0</v>
      </c>
      <c r="G286" s="32">
        <v>0</v>
      </c>
      <c r="H286" s="32">
        <v>0</v>
      </c>
      <c r="I286" s="33">
        <v>5871.55</v>
      </c>
      <c r="J286" s="32">
        <v>0</v>
      </c>
      <c r="K286" s="32">
        <v>0</v>
      </c>
      <c r="L286" s="32">
        <v>11183.08</v>
      </c>
      <c r="M286" s="32">
        <v>2935.78</v>
      </c>
      <c r="N286" s="32">
        <v>0</v>
      </c>
      <c r="O286" s="33">
        <v>19990.41</v>
      </c>
      <c r="P286" s="32">
        <v>645.87</v>
      </c>
      <c r="Q286" s="32">
        <v>1348.13</v>
      </c>
      <c r="R286" s="34">
        <v>1405.86</v>
      </c>
      <c r="S286" s="34">
        <v>3399.86</v>
      </c>
      <c r="T286" s="35">
        <v>16590.55</v>
      </c>
    </row>
    <row r="287" spans="1:20" ht="18" customHeight="1">
      <c r="A287" s="30" t="s">
        <v>436</v>
      </c>
      <c r="B287" s="36" t="s">
        <v>437</v>
      </c>
      <c r="C287" s="32">
        <v>12156.76</v>
      </c>
      <c r="D287" s="30"/>
      <c r="E287" s="32">
        <v>0</v>
      </c>
      <c r="F287" s="32">
        <v>607.84</v>
      </c>
      <c r="G287" s="32">
        <v>0</v>
      </c>
      <c r="H287" s="32">
        <v>0</v>
      </c>
      <c r="I287" s="33">
        <v>12764.6</v>
      </c>
      <c r="J287" s="32">
        <v>0</v>
      </c>
      <c r="K287" s="32">
        <v>0</v>
      </c>
      <c r="L287" s="32">
        <v>2351.61</v>
      </c>
      <c r="M287" s="32">
        <v>445.75</v>
      </c>
      <c r="N287" s="32">
        <v>0</v>
      </c>
      <c r="O287" s="33">
        <v>15561.96</v>
      </c>
      <c r="P287" s="32">
        <v>1404.11</v>
      </c>
      <c r="Q287" s="32">
        <v>2273.08</v>
      </c>
      <c r="R287" s="34">
        <v>2.2737367544323206E-13</v>
      </c>
      <c r="S287" s="34">
        <v>3677.19</v>
      </c>
      <c r="T287" s="35">
        <v>11884.77</v>
      </c>
    </row>
    <row r="288" spans="1:20" ht="18" customHeight="1">
      <c r="A288" s="30" t="s">
        <v>438</v>
      </c>
      <c r="B288" s="36" t="s">
        <v>64</v>
      </c>
      <c r="C288" s="32">
        <v>4216.32</v>
      </c>
      <c r="D288" s="30"/>
      <c r="E288" s="32">
        <v>0</v>
      </c>
      <c r="F288" s="32">
        <v>0</v>
      </c>
      <c r="G288" s="32">
        <v>0</v>
      </c>
      <c r="H288" s="32">
        <v>0</v>
      </c>
      <c r="I288" s="33">
        <v>4216.32</v>
      </c>
      <c r="J288" s="32">
        <v>0</v>
      </c>
      <c r="K288" s="32">
        <v>0</v>
      </c>
      <c r="L288" s="32">
        <v>2375.75</v>
      </c>
      <c r="M288" s="32">
        <v>886.78</v>
      </c>
      <c r="N288" s="32">
        <v>0</v>
      </c>
      <c r="O288" s="33">
        <v>7478.85</v>
      </c>
      <c r="P288" s="32">
        <v>561.34</v>
      </c>
      <c r="Q288" s="32">
        <v>385.77</v>
      </c>
      <c r="R288" s="34">
        <v>940.4799999999999</v>
      </c>
      <c r="S288" s="34">
        <v>1887.59</v>
      </c>
      <c r="T288" s="35">
        <v>5591.259999999999</v>
      </c>
    </row>
    <row r="289" spans="1:20" ht="18" customHeight="1">
      <c r="A289" s="30" t="s">
        <v>439</v>
      </c>
      <c r="B289" s="36" t="s">
        <v>440</v>
      </c>
      <c r="C289" s="32">
        <v>12156.76</v>
      </c>
      <c r="D289" s="30"/>
      <c r="E289" s="32">
        <v>0</v>
      </c>
      <c r="F289" s="32">
        <v>607.84</v>
      </c>
      <c r="G289" s="32">
        <v>0</v>
      </c>
      <c r="H289" s="32">
        <v>0</v>
      </c>
      <c r="I289" s="33">
        <v>12764.6</v>
      </c>
      <c r="J289" s="32">
        <v>4254.87</v>
      </c>
      <c r="K289" s="32">
        <v>6382.3</v>
      </c>
      <c r="L289" s="32">
        <v>1700</v>
      </c>
      <c r="M289" s="32">
        <v>0</v>
      </c>
      <c r="N289" s="32">
        <v>0</v>
      </c>
      <c r="O289" s="33">
        <v>25101.77</v>
      </c>
      <c r="P289" s="32">
        <v>1404.11</v>
      </c>
      <c r="Q289" s="32">
        <v>3424.86</v>
      </c>
      <c r="R289" s="34">
        <v>1812.7599999999995</v>
      </c>
      <c r="S289" s="34">
        <v>6641.73</v>
      </c>
      <c r="T289" s="35">
        <v>18460.04</v>
      </c>
    </row>
    <row r="290" spans="1:20" ht="18" customHeight="1">
      <c r="A290" s="30" t="s">
        <v>441</v>
      </c>
      <c r="B290" s="31" t="s">
        <v>390</v>
      </c>
      <c r="C290" s="32">
        <v>11254.57</v>
      </c>
      <c r="D290" s="30"/>
      <c r="E290" s="32">
        <v>0</v>
      </c>
      <c r="F290" s="32">
        <v>0</v>
      </c>
      <c r="G290" s="32">
        <v>0</v>
      </c>
      <c r="H290" s="32">
        <v>0</v>
      </c>
      <c r="I290" s="33">
        <v>11254.57</v>
      </c>
      <c r="J290" s="32">
        <v>0</v>
      </c>
      <c r="K290" s="32">
        <v>0</v>
      </c>
      <c r="L290" s="32">
        <v>2617.08</v>
      </c>
      <c r="M290" s="32">
        <v>0</v>
      </c>
      <c r="N290" s="32">
        <v>0</v>
      </c>
      <c r="O290" s="33">
        <v>13871.65</v>
      </c>
      <c r="P290" s="32">
        <v>1238</v>
      </c>
      <c r="Q290" s="32">
        <v>1728.79</v>
      </c>
      <c r="R290" s="34">
        <v>846.5900000000001</v>
      </c>
      <c r="S290" s="34">
        <v>3813.38</v>
      </c>
      <c r="T290" s="35">
        <v>10058.27</v>
      </c>
    </row>
    <row r="291" spans="1:20" ht="18" customHeight="1">
      <c r="A291" s="30" t="s">
        <v>442</v>
      </c>
      <c r="B291" s="36" t="s">
        <v>46</v>
      </c>
      <c r="C291" s="32">
        <v>5524.11</v>
      </c>
      <c r="D291" s="30"/>
      <c r="E291" s="32">
        <v>0</v>
      </c>
      <c r="F291" s="32">
        <v>0</v>
      </c>
      <c r="G291" s="32">
        <v>0</v>
      </c>
      <c r="H291" s="32">
        <v>0</v>
      </c>
      <c r="I291" s="33">
        <v>5524.11</v>
      </c>
      <c r="J291" s="32">
        <v>0</v>
      </c>
      <c r="K291" s="32">
        <v>0</v>
      </c>
      <c r="L291" s="32">
        <v>2351.61</v>
      </c>
      <c r="M291" s="32">
        <v>1288.96</v>
      </c>
      <c r="N291" s="32">
        <v>0</v>
      </c>
      <c r="O291" s="33">
        <v>9164.68</v>
      </c>
      <c r="P291" s="32">
        <v>607.65</v>
      </c>
      <c r="Q291" s="32">
        <v>628.58</v>
      </c>
      <c r="R291" s="34">
        <v>1310.3899999999999</v>
      </c>
      <c r="S291" s="34">
        <v>2546.62</v>
      </c>
      <c r="T291" s="35">
        <v>6618.06</v>
      </c>
    </row>
    <row r="292" spans="1:20" ht="18" customHeight="1">
      <c r="A292" s="30" t="s">
        <v>443</v>
      </c>
      <c r="B292" s="36" t="s">
        <v>444</v>
      </c>
      <c r="C292" s="32">
        <v>8998.59</v>
      </c>
      <c r="D292" s="30"/>
      <c r="E292" s="32">
        <v>0</v>
      </c>
      <c r="F292" s="32">
        <v>449.93</v>
      </c>
      <c r="G292" s="32">
        <v>0</v>
      </c>
      <c r="H292" s="32">
        <v>0</v>
      </c>
      <c r="I292" s="33">
        <v>9448.52</v>
      </c>
      <c r="J292" s="32">
        <v>0</v>
      </c>
      <c r="K292" s="32">
        <v>0</v>
      </c>
      <c r="L292" s="32">
        <v>2544.69</v>
      </c>
      <c r="M292" s="32">
        <v>0</v>
      </c>
      <c r="N292" s="32">
        <v>0</v>
      </c>
      <c r="O292" s="33">
        <v>11993.21</v>
      </c>
      <c r="P292" s="32">
        <v>989.84</v>
      </c>
      <c r="Q292" s="32">
        <v>1248.23</v>
      </c>
      <c r="R292" s="34">
        <v>3283.66</v>
      </c>
      <c r="S292" s="34">
        <v>5521.73</v>
      </c>
      <c r="T292" s="35">
        <v>6471.480000000001</v>
      </c>
    </row>
    <row r="293" spans="1:20" ht="18" customHeight="1">
      <c r="A293" s="30" t="s">
        <v>445</v>
      </c>
      <c r="B293" s="36" t="s">
        <v>390</v>
      </c>
      <c r="C293" s="32">
        <v>11696.97</v>
      </c>
      <c r="D293" s="30"/>
      <c r="E293" s="32">
        <v>0</v>
      </c>
      <c r="F293" s="32">
        <v>584.85</v>
      </c>
      <c r="G293" s="32">
        <v>0</v>
      </c>
      <c r="H293" s="32">
        <v>0</v>
      </c>
      <c r="I293" s="33">
        <v>12281.82</v>
      </c>
      <c r="J293" s="32">
        <v>0</v>
      </c>
      <c r="K293" s="32">
        <v>0</v>
      </c>
      <c r="L293" s="32">
        <v>2375.75</v>
      </c>
      <c r="M293" s="32">
        <v>1169.7</v>
      </c>
      <c r="N293" s="32">
        <v>0</v>
      </c>
      <c r="O293" s="33">
        <v>15827.27</v>
      </c>
      <c r="P293" s="32">
        <v>1351</v>
      </c>
      <c r="Q293" s="32">
        <v>2458.28</v>
      </c>
      <c r="R293" s="34">
        <v>1680.5499999999997</v>
      </c>
      <c r="S293" s="34">
        <v>5489.83</v>
      </c>
      <c r="T293" s="35">
        <v>10337.44</v>
      </c>
    </row>
    <row r="294" spans="1:20" ht="18" customHeight="1">
      <c r="A294" s="30" t="s">
        <v>446</v>
      </c>
      <c r="B294" s="41" t="s">
        <v>196</v>
      </c>
      <c r="C294" s="32">
        <v>5524.11</v>
      </c>
      <c r="D294" s="30"/>
      <c r="E294" s="32">
        <v>0</v>
      </c>
      <c r="F294" s="32">
        <v>0</v>
      </c>
      <c r="G294" s="32">
        <v>0</v>
      </c>
      <c r="H294" s="32">
        <v>0</v>
      </c>
      <c r="I294" s="33">
        <v>5524.11</v>
      </c>
      <c r="J294" s="32">
        <v>0</v>
      </c>
      <c r="K294" s="32">
        <v>0</v>
      </c>
      <c r="L294" s="32">
        <f>2351.61+1700</f>
        <v>4051.61</v>
      </c>
      <c r="M294" s="32">
        <v>0</v>
      </c>
      <c r="N294" s="32">
        <v>0</v>
      </c>
      <c r="O294" s="33">
        <v>7875.719999999999</v>
      </c>
      <c r="P294" s="32">
        <v>607.65</v>
      </c>
      <c r="Q294" s="32">
        <v>342.1</v>
      </c>
      <c r="R294" s="34">
        <v>0</v>
      </c>
      <c r="S294" s="34">
        <v>949.75</v>
      </c>
      <c r="T294" s="35">
        <v>6925.969999999999</v>
      </c>
    </row>
    <row r="295" spans="1:20" ht="18" customHeight="1">
      <c r="A295" s="30" t="s">
        <v>447</v>
      </c>
      <c r="B295" s="36" t="s">
        <v>448</v>
      </c>
      <c r="C295" s="32">
        <v>5317.04</v>
      </c>
      <c r="D295" s="30"/>
      <c r="E295" s="32">
        <v>0</v>
      </c>
      <c r="F295" s="32">
        <v>0</v>
      </c>
      <c r="G295" s="32">
        <v>0</v>
      </c>
      <c r="H295" s="32">
        <v>0</v>
      </c>
      <c r="I295" s="33">
        <v>5317.04</v>
      </c>
      <c r="J295" s="32">
        <v>0</v>
      </c>
      <c r="K295" s="32">
        <v>0</v>
      </c>
      <c r="L295" s="32">
        <v>7934.12</v>
      </c>
      <c r="M295" s="32">
        <v>0</v>
      </c>
      <c r="N295" s="32">
        <v>0</v>
      </c>
      <c r="O295" s="33">
        <v>13251.16</v>
      </c>
      <c r="P295" s="32">
        <v>584.87</v>
      </c>
      <c r="Q295" s="32">
        <v>385.95</v>
      </c>
      <c r="R295" s="34">
        <v>1989.8700000000003</v>
      </c>
      <c r="S295" s="34">
        <v>2960.69</v>
      </c>
      <c r="T295" s="35">
        <v>10290.47</v>
      </c>
    </row>
    <row r="296" spans="1:20" ht="18" customHeight="1">
      <c r="A296" s="30" t="s">
        <v>449</v>
      </c>
      <c r="B296" s="36" t="s">
        <v>132</v>
      </c>
      <c r="C296" s="32">
        <v>0</v>
      </c>
      <c r="D296" s="30" t="s">
        <v>283</v>
      </c>
      <c r="E296" s="32">
        <v>16216.2</v>
      </c>
      <c r="F296" s="32">
        <v>501.26</v>
      </c>
      <c r="G296" s="32">
        <v>0</v>
      </c>
      <c r="H296" s="32">
        <v>0</v>
      </c>
      <c r="I296" s="33">
        <v>16717.46</v>
      </c>
      <c r="J296" s="32">
        <v>0</v>
      </c>
      <c r="K296" s="32">
        <v>0</v>
      </c>
      <c r="L296" s="32">
        <v>2544.69</v>
      </c>
      <c r="M296" s="32">
        <v>0</v>
      </c>
      <c r="N296" s="32">
        <v>0</v>
      </c>
      <c r="O296" s="33">
        <v>19262.149999999998</v>
      </c>
      <c r="P296" s="32">
        <v>1157.92</v>
      </c>
      <c r="Q296" s="32">
        <v>2687.74</v>
      </c>
      <c r="R296" s="34">
        <v>5035.210000000001</v>
      </c>
      <c r="S296" s="34">
        <v>8880.87</v>
      </c>
      <c r="T296" s="35">
        <v>10381.279999999997</v>
      </c>
    </row>
    <row r="297" spans="1:20" ht="18" customHeight="1">
      <c r="A297" s="30" t="s">
        <v>450</v>
      </c>
      <c r="B297" s="36" t="s">
        <v>451</v>
      </c>
      <c r="C297" s="32">
        <v>5017.5</v>
      </c>
      <c r="D297" s="30"/>
      <c r="E297" s="32">
        <v>0</v>
      </c>
      <c r="F297" s="32">
        <v>0</v>
      </c>
      <c r="G297" s="32">
        <v>0</v>
      </c>
      <c r="H297" s="32">
        <v>0</v>
      </c>
      <c r="I297" s="33">
        <v>5017.5</v>
      </c>
      <c r="J297" s="32">
        <v>0</v>
      </c>
      <c r="K297" s="32">
        <v>0</v>
      </c>
      <c r="L297" s="32">
        <v>2501.4</v>
      </c>
      <c r="M297" s="32">
        <v>1055.41</v>
      </c>
      <c r="N297" s="32">
        <v>0</v>
      </c>
      <c r="O297" s="33">
        <v>8574.31</v>
      </c>
      <c r="P297" s="32">
        <v>668.02</v>
      </c>
      <c r="Q297" s="32">
        <v>616.98</v>
      </c>
      <c r="R297" s="34">
        <v>1529.0700000000002</v>
      </c>
      <c r="S297" s="34">
        <v>2814.07</v>
      </c>
      <c r="T297" s="35">
        <v>5760.24</v>
      </c>
    </row>
    <row r="298" spans="1:20" ht="18" customHeight="1">
      <c r="A298" s="30" t="s">
        <v>452</v>
      </c>
      <c r="B298" s="36" t="s">
        <v>46</v>
      </c>
      <c r="C298" s="32">
        <v>6053.36</v>
      </c>
      <c r="D298" s="30"/>
      <c r="E298" s="32">
        <v>0</v>
      </c>
      <c r="F298" s="32">
        <v>0</v>
      </c>
      <c r="G298" s="32">
        <v>0</v>
      </c>
      <c r="H298" s="32">
        <v>0</v>
      </c>
      <c r="I298" s="33">
        <v>6053.36</v>
      </c>
      <c r="J298" s="32">
        <v>0</v>
      </c>
      <c r="K298" s="32">
        <v>0</v>
      </c>
      <c r="L298" s="32">
        <v>2320.23</v>
      </c>
      <c r="M298" s="32">
        <v>0</v>
      </c>
      <c r="N298" s="32">
        <v>0</v>
      </c>
      <c r="O298" s="33">
        <v>8373.59</v>
      </c>
      <c r="P298" s="32">
        <v>665.87</v>
      </c>
      <c r="Q298" s="32">
        <v>560.06</v>
      </c>
      <c r="R298" s="34">
        <v>1275.77</v>
      </c>
      <c r="S298" s="34">
        <v>2501.7</v>
      </c>
      <c r="T298" s="35">
        <v>5871.89</v>
      </c>
    </row>
    <row r="299" spans="1:20" ht="18" customHeight="1">
      <c r="A299" s="30" t="s">
        <v>453</v>
      </c>
      <c r="B299" s="36" t="s">
        <v>101</v>
      </c>
      <c r="C299" s="32">
        <v>5871.55</v>
      </c>
      <c r="D299" s="30"/>
      <c r="E299" s="32">
        <v>0</v>
      </c>
      <c r="F299" s="32">
        <v>0</v>
      </c>
      <c r="G299" s="32">
        <v>0</v>
      </c>
      <c r="H299" s="32">
        <v>0</v>
      </c>
      <c r="I299" s="33">
        <v>5871.55</v>
      </c>
      <c r="J299" s="32">
        <v>0</v>
      </c>
      <c r="K299" s="32">
        <v>0</v>
      </c>
      <c r="L299" s="32">
        <v>2375.75</v>
      </c>
      <c r="M299" s="32">
        <v>2935.78</v>
      </c>
      <c r="N299" s="32">
        <v>0</v>
      </c>
      <c r="O299" s="33">
        <v>11183.08</v>
      </c>
      <c r="P299" s="32">
        <v>645.87</v>
      </c>
      <c r="Q299" s="32">
        <v>1375.04</v>
      </c>
      <c r="R299" s="34">
        <v>1.1368683772161603E-13</v>
      </c>
      <c r="S299" s="34">
        <v>2020.91</v>
      </c>
      <c r="T299" s="35">
        <v>9162.17</v>
      </c>
    </row>
    <row r="300" spans="1:20" ht="18" customHeight="1">
      <c r="A300" s="30" t="s">
        <v>454</v>
      </c>
      <c r="B300" s="36" t="s">
        <v>325</v>
      </c>
      <c r="C300" s="32">
        <v>5524.11</v>
      </c>
      <c r="D300" s="30"/>
      <c r="E300" s="32">
        <v>0</v>
      </c>
      <c r="F300" s="32">
        <v>0</v>
      </c>
      <c r="G300" s="32">
        <v>0</v>
      </c>
      <c r="H300" s="32">
        <v>0</v>
      </c>
      <c r="I300" s="33">
        <v>5524.11</v>
      </c>
      <c r="J300" s="32">
        <v>0</v>
      </c>
      <c r="K300" s="32">
        <v>0</v>
      </c>
      <c r="L300" s="32">
        <v>2218.87</v>
      </c>
      <c r="M300" s="32">
        <v>0</v>
      </c>
      <c r="N300" s="32">
        <v>0</v>
      </c>
      <c r="O300" s="33">
        <v>7742.98</v>
      </c>
      <c r="P300" s="32">
        <v>607.65</v>
      </c>
      <c r="Q300" s="32">
        <v>482.67</v>
      </c>
      <c r="R300" s="34">
        <v>1328.54</v>
      </c>
      <c r="S300" s="34">
        <v>2418.86</v>
      </c>
      <c r="T300" s="35">
        <v>5324.119999999999</v>
      </c>
    </row>
    <row r="301" spans="1:20" ht="18" customHeight="1">
      <c r="A301" s="30" t="s">
        <v>455</v>
      </c>
      <c r="B301" s="31" t="s">
        <v>456</v>
      </c>
      <c r="C301" s="32">
        <v>12156.76</v>
      </c>
      <c r="D301" s="30"/>
      <c r="E301" s="32">
        <v>0</v>
      </c>
      <c r="F301" s="32">
        <v>607.84</v>
      </c>
      <c r="G301" s="32">
        <v>0</v>
      </c>
      <c r="H301" s="32">
        <v>0</v>
      </c>
      <c r="I301" s="33">
        <v>12764.6</v>
      </c>
      <c r="J301" s="32">
        <v>0</v>
      </c>
      <c r="K301" s="32">
        <v>0</v>
      </c>
      <c r="L301" s="32">
        <v>15140.35</v>
      </c>
      <c r="M301" s="32">
        <v>0</v>
      </c>
      <c r="N301" s="32">
        <v>0</v>
      </c>
      <c r="O301" s="33">
        <v>27904.95</v>
      </c>
      <c r="P301" s="32">
        <v>1404.11</v>
      </c>
      <c r="Q301" s="32">
        <v>2202.64</v>
      </c>
      <c r="R301" s="34">
        <v>119.4200000000003</v>
      </c>
      <c r="S301" s="34">
        <v>3726.17</v>
      </c>
      <c r="T301" s="35">
        <v>24178.78</v>
      </c>
    </row>
    <row r="302" spans="1:20" ht="18" customHeight="1">
      <c r="A302" s="30" t="s">
        <v>457</v>
      </c>
      <c r="B302" s="36" t="s">
        <v>458</v>
      </c>
      <c r="C302" s="32">
        <v>7493.88</v>
      </c>
      <c r="D302" s="30"/>
      <c r="E302" s="32">
        <v>0</v>
      </c>
      <c r="F302" s="32">
        <v>374.69</v>
      </c>
      <c r="G302" s="32">
        <v>0</v>
      </c>
      <c r="H302" s="32">
        <v>0</v>
      </c>
      <c r="I302" s="33">
        <v>7868.57</v>
      </c>
      <c r="J302" s="32">
        <v>0</v>
      </c>
      <c r="K302" s="32">
        <v>0</v>
      </c>
      <c r="L302" s="32">
        <v>3146.25</v>
      </c>
      <c r="M302" s="32">
        <v>0</v>
      </c>
      <c r="N302" s="32">
        <v>0</v>
      </c>
      <c r="O302" s="33">
        <v>11014.82</v>
      </c>
      <c r="P302" s="32">
        <v>824.33</v>
      </c>
      <c r="Q302" s="32">
        <v>963.53</v>
      </c>
      <c r="R302" s="34">
        <v>2435.7000000000007</v>
      </c>
      <c r="S302" s="34">
        <v>4223.56</v>
      </c>
      <c r="T302" s="35">
        <v>6791.259999999999</v>
      </c>
    </row>
    <row r="303" spans="1:20" ht="18" customHeight="1">
      <c r="A303" s="30" t="s">
        <v>459</v>
      </c>
      <c r="B303" s="36" t="s">
        <v>75</v>
      </c>
      <c r="C303" s="32">
        <v>8998.59</v>
      </c>
      <c r="D303" s="30"/>
      <c r="E303" s="32">
        <v>0</v>
      </c>
      <c r="F303" s="32">
        <v>899.86</v>
      </c>
      <c r="G303" s="32">
        <v>0</v>
      </c>
      <c r="H303" s="32">
        <v>0</v>
      </c>
      <c r="I303" s="33">
        <v>9898.45</v>
      </c>
      <c r="J303" s="32">
        <v>0</v>
      </c>
      <c r="K303" s="32">
        <v>0</v>
      </c>
      <c r="L303" s="32">
        <v>2617.08</v>
      </c>
      <c r="M303" s="32">
        <v>0</v>
      </c>
      <c r="N303" s="32">
        <v>989.84</v>
      </c>
      <c r="O303" s="33">
        <v>13505.37</v>
      </c>
      <c r="P303" s="32">
        <v>989.84</v>
      </c>
      <c r="Q303" s="32">
        <v>1852.71</v>
      </c>
      <c r="R303" s="34">
        <v>861.2100000000002</v>
      </c>
      <c r="S303" s="34">
        <v>3703.76</v>
      </c>
      <c r="T303" s="35">
        <v>9801.61</v>
      </c>
    </row>
    <row r="304" spans="1:20" ht="18" customHeight="1">
      <c r="A304" s="30" t="s">
        <v>460</v>
      </c>
      <c r="B304" s="36" t="s">
        <v>64</v>
      </c>
      <c r="C304" s="32">
        <v>4734.8</v>
      </c>
      <c r="D304" s="30"/>
      <c r="E304" s="32">
        <v>0</v>
      </c>
      <c r="F304" s="32">
        <v>0</v>
      </c>
      <c r="G304" s="32">
        <v>0</v>
      </c>
      <c r="H304" s="32">
        <v>0</v>
      </c>
      <c r="I304" s="33">
        <v>4734.8</v>
      </c>
      <c r="J304" s="32">
        <v>0</v>
      </c>
      <c r="K304" s="32">
        <v>0</v>
      </c>
      <c r="L304" s="32">
        <v>2761.87</v>
      </c>
      <c r="M304" s="32">
        <v>0</v>
      </c>
      <c r="N304" s="32">
        <v>520.83</v>
      </c>
      <c r="O304" s="33">
        <v>8017.5</v>
      </c>
      <c r="P304" s="32">
        <v>520.83</v>
      </c>
      <c r="Q304" s="32">
        <v>386.54</v>
      </c>
      <c r="R304" s="34">
        <v>581.7299999999999</v>
      </c>
      <c r="S304" s="34">
        <v>1489.1</v>
      </c>
      <c r="T304" s="35">
        <v>6528.4</v>
      </c>
    </row>
    <row r="305" spans="1:20" ht="18" customHeight="1">
      <c r="A305" s="30" t="s">
        <v>461</v>
      </c>
      <c r="B305" s="36" t="s">
        <v>462</v>
      </c>
      <c r="C305" s="32">
        <v>6705.05</v>
      </c>
      <c r="D305" s="30"/>
      <c r="E305" s="32">
        <v>0</v>
      </c>
      <c r="F305" s="32">
        <v>670.51</v>
      </c>
      <c r="G305" s="32">
        <v>0</v>
      </c>
      <c r="H305" s="32">
        <v>0</v>
      </c>
      <c r="I305" s="33">
        <v>7375.56</v>
      </c>
      <c r="J305" s="32">
        <v>0</v>
      </c>
      <c r="K305" s="32">
        <v>0</v>
      </c>
      <c r="L305" s="32">
        <v>2761.87</v>
      </c>
      <c r="M305" s="32">
        <v>0</v>
      </c>
      <c r="N305" s="32">
        <v>0</v>
      </c>
      <c r="O305" s="33">
        <v>10137.43</v>
      </c>
      <c r="P305" s="32">
        <v>737.56</v>
      </c>
      <c r="Q305" s="32">
        <v>956.09</v>
      </c>
      <c r="R305" s="34">
        <v>362.9200000000001</v>
      </c>
      <c r="S305" s="34">
        <v>2056.57</v>
      </c>
      <c r="T305" s="35">
        <v>8080.86</v>
      </c>
    </row>
    <row r="306" spans="1:20" ht="18" customHeight="1">
      <c r="A306" s="30" t="s">
        <v>463</v>
      </c>
      <c r="B306" s="36" t="s">
        <v>464</v>
      </c>
      <c r="C306" s="32">
        <v>8211.83</v>
      </c>
      <c r="D306" s="30" t="s">
        <v>192</v>
      </c>
      <c r="E306" s="32">
        <v>5239.08</v>
      </c>
      <c r="F306" s="32">
        <v>821.18</v>
      </c>
      <c r="G306" s="32">
        <v>0</v>
      </c>
      <c r="H306" s="32">
        <v>0</v>
      </c>
      <c r="I306" s="33">
        <v>14272.09</v>
      </c>
      <c r="J306" s="32">
        <v>4757.36</v>
      </c>
      <c r="K306" s="32">
        <v>7136.04</v>
      </c>
      <c r="L306" s="32">
        <v>2544.69</v>
      </c>
      <c r="M306" s="32">
        <v>0</v>
      </c>
      <c r="N306" s="32">
        <v>0</v>
      </c>
      <c r="O306" s="33">
        <v>28710.18</v>
      </c>
      <c r="P306" s="32">
        <v>903.3</v>
      </c>
      <c r="Q306" s="32">
        <v>3958.92</v>
      </c>
      <c r="R306" s="34">
        <v>4008.8599999999997</v>
      </c>
      <c r="S306" s="34">
        <v>8871.08</v>
      </c>
      <c r="T306" s="35">
        <v>19839.1</v>
      </c>
    </row>
    <row r="307" spans="1:20" ht="18" customHeight="1">
      <c r="A307" s="30" t="s">
        <v>465</v>
      </c>
      <c r="B307" s="36" t="s">
        <v>466</v>
      </c>
      <c r="C307" s="32">
        <v>13131.26</v>
      </c>
      <c r="D307" s="30"/>
      <c r="E307" s="32">
        <v>0</v>
      </c>
      <c r="F307" s="32">
        <v>656.56</v>
      </c>
      <c r="G307" s="32">
        <v>0</v>
      </c>
      <c r="H307" s="32">
        <v>0</v>
      </c>
      <c r="I307" s="33">
        <v>13787.82</v>
      </c>
      <c r="J307" s="32">
        <v>0</v>
      </c>
      <c r="K307" s="32">
        <v>0</v>
      </c>
      <c r="L307" s="32">
        <v>2351.61</v>
      </c>
      <c r="M307" s="32">
        <v>0</v>
      </c>
      <c r="N307" s="32">
        <v>0</v>
      </c>
      <c r="O307" s="33">
        <v>16139.43</v>
      </c>
      <c r="P307" s="32">
        <v>1516.66</v>
      </c>
      <c r="Q307" s="32">
        <v>2453.07</v>
      </c>
      <c r="R307" s="34">
        <v>2993.959999999999</v>
      </c>
      <c r="S307" s="34">
        <v>6963.69</v>
      </c>
      <c r="T307" s="35">
        <v>9175.740000000002</v>
      </c>
    </row>
    <row r="308" spans="1:20" ht="18" customHeight="1">
      <c r="A308" s="30" t="s">
        <v>467</v>
      </c>
      <c r="B308" s="31" t="s">
        <v>91</v>
      </c>
      <c r="C308" s="32">
        <v>11254.57</v>
      </c>
      <c r="D308" s="30"/>
      <c r="E308" s="32">
        <v>0</v>
      </c>
      <c r="F308" s="32">
        <v>562.73</v>
      </c>
      <c r="G308" s="32">
        <v>0</v>
      </c>
      <c r="H308" s="32">
        <v>0</v>
      </c>
      <c r="I308" s="33">
        <v>11817.3</v>
      </c>
      <c r="J308" s="32">
        <v>0</v>
      </c>
      <c r="K308" s="32">
        <v>0</v>
      </c>
      <c r="L308" s="32">
        <v>2320.23</v>
      </c>
      <c r="M308" s="32">
        <v>1125.46</v>
      </c>
      <c r="N308" s="32">
        <v>0</v>
      </c>
      <c r="O308" s="33">
        <v>15262.989999999998</v>
      </c>
      <c r="P308" s="32">
        <v>1299.9</v>
      </c>
      <c r="Q308" s="32">
        <v>2332.43</v>
      </c>
      <c r="R308" s="34">
        <v>0</v>
      </c>
      <c r="S308" s="34">
        <v>3632.33</v>
      </c>
      <c r="T308" s="35">
        <v>11630.659999999998</v>
      </c>
    </row>
    <row r="309" spans="1:20" ht="18" customHeight="1">
      <c r="A309" s="30" t="s">
        <v>468</v>
      </c>
      <c r="B309" s="36" t="s">
        <v>469</v>
      </c>
      <c r="C309" s="32">
        <v>12634.62</v>
      </c>
      <c r="D309" s="30"/>
      <c r="E309" s="32">
        <v>0</v>
      </c>
      <c r="F309" s="32">
        <v>631.73</v>
      </c>
      <c r="G309" s="32">
        <v>0</v>
      </c>
      <c r="H309" s="32">
        <v>0</v>
      </c>
      <c r="I309" s="33">
        <v>13266.35</v>
      </c>
      <c r="J309" s="32">
        <v>0</v>
      </c>
      <c r="K309" s="32">
        <v>0</v>
      </c>
      <c r="L309" s="32">
        <v>1700</v>
      </c>
      <c r="M309" s="32">
        <v>0</v>
      </c>
      <c r="N309" s="32">
        <v>0</v>
      </c>
      <c r="O309" s="33">
        <v>14966.35</v>
      </c>
      <c r="P309" s="32">
        <v>1459.3</v>
      </c>
      <c r="Q309" s="32">
        <v>2296.51</v>
      </c>
      <c r="R309" s="34">
        <v>294.79999999999995</v>
      </c>
      <c r="S309" s="34">
        <v>4050.61</v>
      </c>
      <c r="T309" s="35">
        <v>10915.74</v>
      </c>
    </row>
    <row r="310" spans="1:20" ht="18" customHeight="1">
      <c r="A310" s="30" t="s">
        <v>470</v>
      </c>
      <c r="B310" s="36" t="s">
        <v>48</v>
      </c>
      <c r="C310" s="32">
        <v>8267.53</v>
      </c>
      <c r="D310" s="30"/>
      <c r="E310" s="32">
        <v>0</v>
      </c>
      <c r="F310" s="32">
        <v>413.38</v>
      </c>
      <c r="G310" s="32">
        <v>0</v>
      </c>
      <c r="H310" s="32">
        <v>0</v>
      </c>
      <c r="I310" s="33">
        <v>8680.91</v>
      </c>
      <c r="J310" s="32">
        <v>0</v>
      </c>
      <c r="K310" s="32">
        <v>0</v>
      </c>
      <c r="L310" s="32">
        <v>2320.23</v>
      </c>
      <c r="M310" s="32">
        <v>4133.77</v>
      </c>
      <c r="N310" s="32">
        <v>0</v>
      </c>
      <c r="O310" s="33">
        <v>15134.91</v>
      </c>
      <c r="P310" s="32">
        <v>954.9</v>
      </c>
      <c r="Q310" s="32">
        <v>2392.08</v>
      </c>
      <c r="R310" s="34">
        <v>82.67999999999995</v>
      </c>
      <c r="S310" s="34">
        <v>3429.66</v>
      </c>
      <c r="T310" s="35">
        <v>11705.25</v>
      </c>
    </row>
    <row r="311" spans="1:20" ht="18" customHeight="1">
      <c r="A311" s="30" t="s">
        <v>471</v>
      </c>
      <c r="B311" s="36" t="s">
        <v>127</v>
      </c>
      <c r="C311" s="32">
        <v>6633.29</v>
      </c>
      <c r="D311" s="30" t="s">
        <v>192</v>
      </c>
      <c r="E311" s="32">
        <v>5239.08</v>
      </c>
      <c r="F311" s="32">
        <v>0</v>
      </c>
      <c r="G311" s="32">
        <v>0</v>
      </c>
      <c r="H311" s="32">
        <v>0</v>
      </c>
      <c r="I311" s="33">
        <v>11872.37</v>
      </c>
      <c r="J311" s="32">
        <v>0</v>
      </c>
      <c r="K311" s="32">
        <v>0</v>
      </c>
      <c r="L311" s="32">
        <v>2617.08</v>
      </c>
      <c r="M311" s="32">
        <v>0</v>
      </c>
      <c r="N311" s="32">
        <v>0</v>
      </c>
      <c r="O311" s="33">
        <v>14489.45</v>
      </c>
      <c r="P311" s="32">
        <v>729.66</v>
      </c>
      <c r="Q311" s="32">
        <v>2142.75</v>
      </c>
      <c r="R311" s="34">
        <v>1136.9500000000003</v>
      </c>
      <c r="S311" s="34">
        <v>4009.36</v>
      </c>
      <c r="T311" s="35">
        <v>10480.089999999998</v>
      </c>
    </row>
    <row r="312" spans="1:20" ht="18" customHeight="1">
      <c r="A312" s="30" t="s">
        <v>472</v>
      </c>
      <c r="B312" s="31" t="s">
        <v>473</v>
      </c>
      <c r="C312" s="32">
        <v>11254.57</v>
      </c>
      <c r="D312" s="30"/>
      <c r="E312" s="32">
        <v>0</v>
      </c>
      <c r="F312" s="32">
        <v>562.73</v>
      </c>
      <c r="G312" s="32">
        <v>0</v>
      </c>
      <c r="H312" s="32">
        <v>0</v>
      </c>
      <c r="I312" s="33">
        <v>11817.3</v>
      </c>
      <c r="J312" s="32">
        <v>0</v>
      </c>
      <c r="K312" s="32">
        <v>0</v>
      </c>
      <c r="L312" s="32">
        <v>9291.93</v>
      </c>
      <c r="M312" s="32">
        <v>0</v>
      </c>
      <c r="N312" s="32">
        <v>0</v>
      </c>
      <c r="O312" s="33">
        <v>21109.23</v>
      </c>
      <c r="P312" s="32">
        <v>1299.9</v>
      </c>
      <c r="Q312" s="32">
        <v>2022.93</v>
      </c>
      <c r="R312" s="34">
        <v>-2.2737367544323206E-13</v>
      </c>
      <c r="S312" s="34">
        <v>3322.83</v>
      </c>
      <c r="T312" s="35">
        <v>17786.4</v>
      </c>
    </row>
    <row r="313" spans="1:20" ht="18" customHeight="1">
      <c r="A313" s="30" t="s">
        <v>474</v>
      </c>
      <c r="B313" s="36" t="s">
        <v>70</v>
      </c>
      <c r="C313" s="32">
        <v>6633.29</v>
      </c>
      <c r="D313" s="30"/>
      <c r="E313" s="32">
        <v>0</v>
      </c>
      <c r="F313" s="32">
        <v>0</v>
      </c>
      <c r="G313" s="32">
        <v>0</v>
      </c>
      <c r="H313" s="32">
        <v>0</v>
      </c>
      <c r="I313" s="33">
        <v>6633.29</v>
      </c>
      <c r="J313" s="32">
        <v>0</v>
      </c>
      <c r="K313" s="32">
        <v>0</v>
      </c>
      <c r="L313" s="32">
        <v>2375.75</v>
      </c>
      <c r="M313" s="32">
        <v>5441.76</v>
      </c>
      <c r="N313" s="32">
        <v>0</v>
      </c>
      <c r="O313" s="33">
        <v>14450.8</v>
      </c>
      <c r="P313" s="32">
        <v>774.6</v>
      </c>
      <c r="Q313" s="32">
        <v>2144.99</v>
      </c>
      <c r="R313" s="34">
        <v>1844.8300000000004</v>
      </c>
      <c r="S313" s="34">
        <v>4764.42</v>
      </c>
      <c r="T313" s="35">
        <v>9686.380000000001</v>
      </c>
    </row>
    <row r="314" spans="1:20" ht="18" customHeight="1">
      <c r="A314" s="30" t="s">
        <v>475</v>
      </c>
      <c r="B314" s="36" t="s">
        <v>476</v>
      </c>
      <c r="C314" s="32">
        <v>4216.32</v>
      </c>
      <c r="D314" s="30"/>
      <c r="E314" s="32">
        <v>0</v>
      </c>
      <c r="F314" s="32">
        <v>0</v>
      </c>
      <c r="G314" s="32">
        <v>0</v>
      </c>
      <c r="H314" s="32">
        <v>0</v>
      </c>
      <c r="I314" s="33">
        <v>4216.32</v>
      </c>
      <c r="J314" s="32">
        <v>0</v>
      </c>
      <c r="K314" s="32">
        <v>0</v>
      </c>
      <c r="L314" s="32">
        <v>2617.08</v>
      </c>
      <c r="M314" s="32">
        <v>0</v>
      </c>
      <c r="N314" s="32">
        <v>0</v>
      </c>
      <c r="O314" s="33">
        <v>6833.4</v>
      </c>
      <c r="P314" s="32">
        <v>463.8</v>
      </c>
      <c r="Q314" s="32">
        <v>179.64</v>
      </c>
      <c r="R314" s="34">
        <v>273.51000000000005</v>
      </c>
      <c r="S314" s="34">
        <v>916.95</v>
      </c>
      <c r="T314" s="35">
        <v>5916.45</v>
      </c>
    </row>
    <row r="315" spans="1:20" ht="18" customHeight="1">
      <c r="A315" s="30" t="s">
        <v>477</v>
      </c>
      <c r="B315" s="36" t="s">
        <v>262</v>
      </c>
      <c r="C315" s="32">
        <v>6240.78</v>
      </c>
      <c r="D315" s="30"/>
      <c r="E315" s="32">
        <v>0</v>
      </c>
      <c r="F315" s="32">
        <v>0</v>
      </c>
      <c r="G315" s="32">
        <v>0</v>
      </c>
      <c r="H315" s="32">
        <v>0</v>
      </c>
      <c r="I315" s="33">
        <v>6240.78</v>
      </c>
      <c r="J315" s="32">
        <v>0</v>
      </c>
      <c r="K315" s="32">
        <v>0</v>
      </c>
      <c r="L315" s="32">
        <v>1700</v>
      </c>
      <c r="M315" s="32">
        <v>0</v>
      </c>
      <c r="N315" s="32">
        <v>0</v>
      </c>
      <c r="O315" s="33">
        <v>7940.78</v>
      </c>
      <c r="P315" s="32">
        <v>686.49</v>
      </c>
      <c r="Q315" s="32">
        <v>581.8</v>
      </c>
      <c r="R315" s="34">
        <v>823.29</v>
      </c>
      <c r="S315" s="34">
        <v>2091.58</v>
      </c>
      <c r="T315" s="35">
        <v>5849.2</v>
      </c>
    </row>
    <row r="316" spans="1:20" ht="18" customHeight="1">
      <c r="A316" s="30" t="s">
        <v>478</v>
      </c>
      <c r="B316" s="36" t="s">
        <v>479</v>
      </c>
      <c r="C316" s="32">
        <v>11254.57</v>
      </c>
      <c r="D316" s="30"/>
      <c r="E316" s="32">
        <v>0</v>
      </c>
      <c r="F316" s="32">
        <v>562.73</v>
      </c>
      <c r="G316" s="32">
        <v>0</v>
      </c>
      <c r="H316" s="32">
        <v>0</v>
      </c>
      <c r="I316" s="33">
        <v>11817.3</v>
      </c>
      <c r="J316" s="32">
        <v>0</v>
      </c>
      <c r="K316" s="32">
        <v>0</v>
      </c>
      <c r="L316" s="32">
        <v>3388.19</v>
      </c>
      <c r="M316" s="32">
        <v>1125.46</v>
      </c>
      <c r="N316" s="32">
        <v>0</v>
      </c>
      <c r="O316" s="33">
        <v>16330.95</v>
      </c>
      <c r="P316" s="32">
        <v>1299.9</v>
      </c>
      <c r="Q316" s="32">
        <v>2332.43</v>
      </c>
      <c r="R316" s="34">
        <v>0</v>
      </c>
      <c r="S316" s="34">
        <v>3632.33</v>
      </c>
      <c r="T316" s="35">
        <v>12698.62</v>
      </c>
    </row>
    <row r="317" spans="1:20" ht="18" customHeight="1">
      <c r="A317" s="30" t="s">
        <v>480</v>
      </c>
      <c r="B317" s="36" t="s">
        <v>235</v>
      </c>
      <c r="C317" s="32">
        <v>10025.27</v>
      </c>
      <c r="D317" s="30"/>
      <c r="E317" s="32">
        <v>0</v>
      </c>
      <c r="F317" s="32">
        <v>0</v>
      </c>
      <c r="G317" s="32">
        <v>0</v>
      </c>
      <c r="H317" s="32">
        <v>0</v>
      </c>
      <c r="I317" s="33">
        <v>10025.27</v>
      </c>
      <c r="J317" s="32">
        <v>0</v>
      </c>
      <c r="K317" s="32">
        <v>0</v>
      </c>
      <c r="L317" s="32">
        <v>2351.61</v>
      </c>
      <c r="M317" s="32">
        <v>0</v>
      </c>
      <c r="N317" s="32">
        <v>0</v>
      </c>
      <c r="O317" s="33">
        <v>12376.88</v>
      </c>
      <c r="P317" s="32">
        <v>1102.78</v>
      </c>
      <c r="Q317" s="32">
        <v>1246.59</v>
      </c>
      <c r="R317" s="34">
        <v>3159.54</v>
      </c>
      <c r="S317" s="34">
        <v>5508.91</v>
      </c>
      <c r="T317" s="35">
        <v>6867.970000000001</v>
      </c>
    </row>
    <row r="318" spans="1:20" ht="18" customHeight="1">
      <c r="A318" s="30" t="s">
        <v>481</v>
      </c>
      <c r="B318" s="36" t="s">
        <v>83</v>
      </c>
      <c r="C318" s="32">
        <v>0</v>
      </c>
      <c r="D318" s="30" t="s">
        <v>123</v>
      </c>
      <c r="E318" s="32">
        <v>14968.8</v>
      </c>
      <c r="F318" s="32">
        <v>0</v>
      </c>
      <c r="G318" s="32">
        <v>0</v>
      </c>
      <c r="H318" s="32">
        <v>0</v>
      </c>
      <c r="I318" s="33">
        <v>14968.8</v>
      </c>
      <c r="J318" s="32">
        <v>0</v>
      </c>
      <c r="K318" s="32">
        <v>0</v>
      </c>
      <c r="L318" s="32">
        <v>2320.23</v>
      </c>
      <c r="M318" s="32">
        <v>0</v>
      </c>
      <c r="N318" s="32">
        <v>0</v>
      </c>
      <c r="O318" s="33">
        <v>17289.03</v>
      </c>
      <c r="P318" s="32">
        <v>1286.67</v>
      </c>
      <c r="Q318" s="32">
        <v>2893.23</v>
      </c>
      <c r="R318" s="34">
        <v>-4.547473508864641E-13</v>
      </c>
      <c r="S318" s="34">
        <v>4179.9</v>
      </c>
      <c r="T318" s="35">
        <v>13109.13</v>
      </c>
    </row>
    <row r="319" spans="1:20" ht="18" customHeight="1">
      <c r="A319" s="30" t="s">
        <v>482</v>
      </c>
      <c r="B319" s="36" t="s">
        <v>132</v>
      </c>
      <c r="C319" s="32">
        <v>8998.59</v>
      </c>
      <c r="D319" s="30"/>
      <c r="E319" s="32">
        <v>0</v>
      </c>
      <c r="F319" s="32">
        <v>1259.86</v>
      </c>
      <c r="G319" s="32">
        <v>0</v>
      </c>
      <c r="H319" s="32">
        <v>0</v>
      </c>
      <c r="I319" s="33">
        <v>10258.45</v>
      </c>
      <c r="J319" s="32">
        <v>0</v>
      </c>
      <c r="K319" s="32">
        <v>0</v>
      </c>
      <c r="L319" s="32">
        <v>2761.87</v>
      </c>
      <c r="M319" s="32">
        <v>4499.3</v>
      </c>
      <c r="N319" s="32">
        <v>0</v>
      </c>
      <c r="O319" s="33">
        <v>17519.62</v>
      </c>
      <c r="P319" s="32">
        <v>1029.44</v>
      </c>
      <c r="Q319" s="32">
        <v>2905.93</v>
      </c>
      <c r="R319" s="34">
        <v>2925.7700000000004</v>
      </c>
      <c r="S319" s="34">
        <v>6861.14</v>
      </c>
      <c r="T319" s="35">
        <v>10658.48</v>
      </c>
    </row>
    <row r="320" spans="1:20" ht="18" customHeight="1">
      <c r="A320" s="30" t="s">
        <v>483</v>
      </c>
      <c r="B320" s="36" t="s">
        <v>484</v>
      </c>
      <c r="C320" s="32">
        <v>8998.59</v>
      </c>
      <c r="D320" s="30"/>
      <c r="E320" s="32">
        <v>0</v>
      </c>
      <c r="F320" s="32">
        <v>449.93</v>
      </c>
      <c r="G320" s="32">
        <v>0</v>
      </c>
      <c r="H320" s="32">
        <v>0</v>
      </c>
      <c r="I320" s="33">
        <v>9448.52</v>
      </c>
      <c r="J320" s="32">
        <v>0</v>
      </c>
      <c r="K320" s="32">
        <v>0</v>
      </c>
      <c r="L320" s="32">
        <v>2761.87</v>
      </c>
      <c r="M320" s="32">
        <v>0</v>
      </c>
      <c r="N320" s="32">
        <v>0</v>
      </c>
      <c r="O320" s="33">
        <v>12210.39</v>
      </c>
      <c r="P320" s="32">
        <v>989.84</v>
      </c>
      <c r="Q320" s="32">
        <v>1456.78</v>
      </c>
      <c r="R320" s="34">
        <v>-1.1368683772161603E-13</v>
      </c>
      <c r="S320" s="34">
        <v>2446.62</v>
      </c>
      <c r="T320" s="35">
        <v>9763.77</v>
      </c>
    </row>
    <row r="321" spans="1:20" ht="18" customHeight="1">
      <c r="A321" s="30" t="s">
        <v>485</v>
      </c>
      <c r="B321" s="36" t="s">
        <v>448</v>
      </c>
      <c r="C321" s="32">
        <v>4734.8</v>
      </c>
      <c r="D321" s="30"/>
      <c r="E321" s="32">
        <v>0</v>
      </c>
      <c r="F321" s="32">
        <v>0</v>
      </c>
      <c r="G321" s="32">
        <v>0</v>
      </c>
      <c r="H321" s="32">
        <v>0</v>
      </c>
      <c r="I321" s="33">
        <v>4734.8</v>
      </c>
      <c r="J321" s="32">
        <v>0</v>
      </c>
      <c r="K321" s="32">
        <v>0</v>
      </c>
      <c r="L321" s="32">
        <v>2494.31</v>
      </c>
      <c r="M321" s="32">
        <v>995.9</v>
      </c>
      <c r="N321" s="32">
        <v>0</v>
      </c>
      <c r="O321" s="33">
        <v>8225.01</v>
      </c>
      <c r="P321" s="32">
        <v>630.38</v>
      </c>
      <c r="Q321" s="32">
        <v>533.23</v>
      </c>
      <c r="R321" s="34">
        <v>1845.91</v>
      </c>
      <c r="S321" s="34">
        <v>3009.52</v>
      </c>
      <c r="T321" s="35">
        <v>5215.49</v>
      </c>
    </row>
    <row r="322" spans="1:20" ht="18" customHeight="1">
      <c r="A322" s="30" t="s">
        <v>486</v>
      </c>
      <c r="B322" s="36" t="s">
        <v>58</v>
      </c>
      <c r="C322" s="32">
        <v>8267.53</v>
      </c>
      <c r="D322" s="30"/>
      <c r="E322" s="32">
        <v>0</v>
      </c>
      <c r="F322" s="32">
        <v>413.38</v>
      </c>
      <c r="G322" s="32">
        <v>0</v>
      </c>
      <c r="H322" s="32">
        <v>0</v>
      </c>
      <c r="I322" s="33">
        <v>8680.91</v>
      </c>
      <c r="J322" s="32">
        <v>0</v>
      </c>
      <c r="K322" s="32">
        <v>0</v>
      </c>
      <c r="L322" s="32">
        <v>2617.08</v>
      </c>
      <c r="M322" s="32">
        <v>0</v>
      </c>
      <c r="N322" s="32">
        <v>0</v>
      </c>
      <c r="O322" s="33">
        <v>11297.99</v>
      </c>
      <c r="P322" s="32">
        <v>954.9</v>
      </c>
      <c r="Q322" s="32">
        <v>1255.29</v>
      </c>
      <c r="R322" s="34">
        <v>1.1368683772161603E-13</v>
      </c>
      <c r="S322" s="34">
        <v>2210.19</v>
      </c>
      <c r="T322" s="35">
        <v>9087.8</v>
      </c>
    </row>
    <row r="323" spans="1:20" ht="18" customHeight="1">
      <c r="A323" s="30" t="s">
        <v>487</v>
      </c>
      <c r="B323" s="36" t="s">
        <v>488</v>
      </c>
      <c r="C323" s="32">
        <v>6053.36</v>
      </c>
      <c r="D323" s="30"/>
      <c r="E323" s="32">
        <v>0</v>
      </c>
      <c r="F323" s="32">
        <v>0</v>
      </c>
      <c r="G323" s="32">
        <v>0</v>
      </c>
      <c r="H323" s="32">
        <v>0</v>
      </c>
      <c r="I323" s="33">
        <v>6053.36</v>
      </c>
      <c r="J323" s="32">
        <v>0</v>
      </c>
      <c r="K323" s="32">
        <v>0</v>
      </c>
      <c r="L323" s="32">
        <v>2351.61</v>
      </c>
      <c r="M323" s="32">
        <v>0</v>
      </c>
      <c r="N323" s="32">
        <v>0</v>
      </c>
      <c r="O323" s="33">
        <v>8404.97</v>
      </c>
      <c r="P323" s="32">
        <v>665.87</v>
      </c>
      <c r="Q323" s="32">
        <v>260</v>
      </c>
      <c r="R323" s="34">
        <v>2489.35</v>
      </c>
      <c r="S323" s="34">
        <v>3415.22</v>
      </c>
      <c r="T323" s="35">
        <v>4989.75</v>
      </c>
    </row>
    <row r="324" spans="1:20" ht="18" customHeight="1">
      <c r="A324" s="30" t="s">
        <v>489</v>
      </c>
      <c r="B324" s="36" t="s">
        <v>490</v>
      </c>
      <c r="C324" s="32">
        <v>3754.57</v>
      </c>
      <c r="D324" s="30"/>
      <c r="E324" s="32">
        <v>0</v>
      </c>
      <c r="F324" s="32">
        <v>0</v>
      </c>
      <c r="G324" s="32">
        <v>0</v>
      </c>
      <c r="H324" s="32">
        <v>0</v>
      </c>
      <c r="I324" s="33">
        <v>3754.57</v>
      </c>
      <c r="J324" s="32">
        <v>0</v>
      </c>
      <c r="K324" s="32">
        <v>0</v>
      </c>
      <c r="L324" s="32">
        <v>7425.63</v>
      </c>
      <c r="M324" s="32">
        <v>1126.37</v>
      </c>
      <c r="N324" s="32">
        <v>0</v>
      </c>
      <c r="O324" s="33">
        <v>12306.57</v>
      </c>
      <c r="P324" s="32">
        <v>413</v>
      </c>
      <c r="Q324" s="32">
        <v>344.75</v>
      </c>
      <c r="R324" s="34">
        <v>1028.41</v>
      </c>
      <c r="S324" s="34">
        <v>1786.16</v>
      </c>
      <c r="T324" s="35">
        <v>10520.41</v>
      </c>
    </row>
    <row r="325" spans="1:20" ht="18" customHeight="1">
      <c r="A325" s="30" t="s">
        <v>491</v>
      </c>
      <c r="B325" s="36" t="s">
        <v>152</v>
      </c>
      <c r="C325" s="32">
        <v>6633.29</v>
      </c>
      <c r="D325" s="30" t="s">
        <v>192</v>
      </c>
      <c r="E325" s="32">
        <v>5239.08</v>
      </c>
      <c r="F325" s="32">
        <v>0</v>
      </c>
      <c r="G325" s="32">
        <v>0</v>
      </c>
      <c r="H325" s="32">
        <v>0</v>
      </c>
      <c r="I325" s="33">
        <v>11872.37</v>
      </c>
      <c r="J325" s="32">
        <v>0</v>
      </c>
      <c r="K325" s="32">
        <v>0</v>
      </c>
      <c r="L325" s="32">
        <v>2320.23</v>
      </c>
      <c r="M325" s="32">
        <v>0</v>
      </c>
      <c r="N325" s="32">
        <v>0</v>
      </c>
      <c r="O325" s="33">
        <v>14192.599999999999</v>
      </c>
      <c r="P325" s="32">
        <v>729.66</v>
      </c>
      <c r="Q325" s="32">
        <v>2194.89</v>
      </c>
      <c r="R325" s="34">
        <v>1453.5700000000002</v>
      </c>
      <c r="S325" s="34">
        <v>4378.12</v>
      </c>
      <c r="T325" s="35">
        <v>9814.48</v>
      </c>
    </row>
    <row r="326" spans="1:20" ht="18" customHeight="1">
      <c r="A326" s="30" t="s">
        <v>492</v>
      </c>
      <c r="B326" s="36" t="s">
        <v>87</v>
      </c>
      <c r="C326" s="32">
        <v>11254.57</v>
      </c>
      <c r="D326" s="30"/>
      <c r="E326" s="32">
        <v>0</v>
      </c>
      <c r="F326" s="32">
        <v>1125.46</v>
      </c>
      <c r="G326" s="32">
        <v>0</v>
      </c>
      <c r="H326" s="32">
        <v>0</v>
      </c>
      <c r="I326" s="33">
        <v>12380.03</v>
      </c>
      <c r="J326" s="32">
        <v>0</v>
      </c>
      <c r="K326" s="32">
        <v>0</v>
      </c>
      <c r="L326" s="32">
        <v>1700</v>
      </c>
      <c r="M326" s="32">
        <v>0</v>
      </c>
      <c r="N326" s="32">
        <v>0</v>
      </c>
      <c r="O326" s="33">
        <v>14080.03</v>
      </c>
      <c r="P326" s="32">
        <v>1361.8</v>
      </c>
      <c r="Q326" s="32">
        <v>2160.65</v>
      </c>
      <c r="R326" s="34">
        <v>-2.2737367544323206E-13</v>
      </c>
      <c r="S326" s="34">
        <v>3522.45</v>
      </c>
      <c r="T326" s="35">
        <v>10557.579999999998</v>
      </c>
    </row>
    <row r="327" spans="1:20" ht="18" customHeight="1">
      <c r="A327" s="30" t="s">
        <v>493</v>
      </c>
      <c r="B327" s="31" t="s">
        <v>91</v>
      </c>
      <c r="C327" s="32">
        <v>11254.57</v>
      </c>
      <c r="D327" s="30"/>
      <c r="E327" s="32">
        <v>0</v>
      </c>
      <c r="F327" s="32">
        <v>562.73</v>
      </c>
      <c r="G327" s="32">
        <v>0</v>
      </c>
      <c r="H327" s="32">
        <v>0</v>
      </c>
      <c r="I327" s="33">
        <v>11817.3</v>
      </c>
      <c r="J327" s="32">
        <v>0</v>
      </c>
      <c r="K327" s="32">
        <v>0</v>
      </c>
      <c r="L327" s="32">
        <v>2320.23</v>
      </c>
      <c r="M327" s="32">
        <v>7878.2</v>
      </c>
      <c r="N327" s="32">
        <v>0</v>
      </c>
      <c r="O327" s="33">
        <v>22015.73</v>
      </c>
      <c r="P327" s="32">
        <v>1299.9</v>
      </c>
      <c r="Q327" s="32">
        <v>4189.43</v>
      </c>
      <c r="R327" s="34">
        <v>-4.547473508864641E-13</v>
      </c>
      <c r="S327" s="34">
        <v>5489.33</v>
      </c>
      <c r="T327" s="35">
        <v>16526.4</v>
      </c>
    </row>
    <row r="328" spans="1:20" ht="18" customHeight="1">
      <c r="A328" s="30" t="s">
        <v>494</v>
      </c>
      <c r="B328" s="36" t="s">
        <v>46</v>
      </c>
      <c r="C328" s="32">
        <v>6053.36</v>
      </c>
      <c r="D328" s="30"/>
      <c r="E328" s="32">
        <v>0</v>
      </c>
      <c r="F328" s="32">
        <v>0</v>
      </c>
      <c r="G328" s="32">
        <v>0</v>
      </c>
      <c r="H328" s="32">
        <v>0</v>
      </c>
      <c r="I328" s="33">
        <v>6053.36</v>
      </c>
      <c r="J328" s="32">
        <v>0</v>
      </c>
      <c r="K328" s="32">
        <v>0</v>
      </c>
      <c r="L328" s="32">
        <v>2351.61</v>
      </c>
      <c r="M328" s="32">
        <v>1412.45</v>
      </c>
      <c r="N328" s="32">
        <v>0</v>
      </c>
      <c r="O328" s="33">
        <v>9817.42</v>
      </c>
      <c r="P328" s="32">
        <v>665.87</v>
      </c>
      <c r="Q328" s="32">
        <v>807.22</v>
      </c>
      <c r="R328" s="34">
        <v>1495.7399999999998</v>
      </c>
      <c r="S328" s="34">
        <v>2968.83</v>
      </c>
      <c r="T328" s="35">
        <v>6848.59</v>
      </c>
    </row>
    <row r="329" spans="1:20" ht="18" customHeight="1">
      <c r="A329" s="30" t="s">
        <v>495</v>
      </c>
      <c r="B329" s="36" t="s">
        <v>496</v>
      </c>
      <c r="C329" s="32">
        <v>11696.97</v>
      </c>
      <c r="D329" s="30"/>
      <c r="E329" s="32">
        <v>0</v>
      </c>
      <c r="F329" s="32">
        <v>584.85</v>
      </c>
      <c r="G329" s="32">
        <v>0</v>
      </c>
      <c r="H329" s="32">
        <v>0</v>
      </c>
      <c r="I329" s="33">
        <v>12281.82</v>
      </c>
      <c r="J329" s="32">
        <v>0</v>
      </c>
      <c r="K329" s="32">
        <v>0</v>
      </c>
      <c r="L329" s="32">
        <v>2218.87</v>
      </c>
      <c r="M329" s="32">
        <v>0</v>
      </c>
      <c r="N329" s="32">
        <v>0</v>
      </c>
      <c r="O329" s="33">
        <v>14500.689999999999</v>
      </c>
      <c r="P329" s="32">
        <v>1351</v>
      </c>
      <c r="Q329" s="32">
        <v>2136.62</v>
      </c>
      <c r="R329" s="34">
        <v>0</v>
      </c>
      <c r="S329" s="34">
        <v>3487.62</v>
      </c>
      <c r="T329" s="35">
        <v>11013.07</v>
      </c>
    </row>
    <row r="330" spans="1:20" ht="18" customHeight="1">
      <c r="A330" s="30" t="s">
        <v>497</v>
      </c>
      <c r="B330" s="36" t="s">
        <v>64</v>
      </c>
      <c r="C330" s="32">
        <v>7965.16</v>
      </c>
      <c r="D330" s="30"/>
      <c r="E330" s="32">
        <v>0</v>
      </c>
      <c r="F330" s="32">
        <v>398.26</v>
      </c>
      <c r="G330" s="32">
        <v>0</v>
      </c>
      <c r="H330" s="32">
        <v>0</v>
      </c>
      <c r="I330" s="33">
        <v>8363.42</v>
      </c>
      <c r="J330" s="32">
        <v>0</v>
      </c>
      <c r="K330" s="32">
        <v>0</v>
      </c>
      <c r="L330" s="32">
        <v>2761.87</v>
      </c>
      <c r="M330" s="32">
        <v>0</v>
      </c>
      <c r="N330" s="32">
        <v>876.17</v>
      </c>
      <c r="O330" s="33">
        <v>12001.46</v>
      </c>
      <c r="P330" s="32">
        <v>876.17</v>
      </c>
      <c r="Q330" s="32">
        <v>1274.17</v>
      </c>
      <c r="R330" s="34">
        <v>2647.5599999999995</v>
      </c>
      <c r="S330" s="34">
        <v>4797.9</v>
      </c>
      <c r="T330" s="35">
        <v>7203.560000000001</v>
      </c>
    </row>
    <row r="331" spans="1:20" ht="18" customHeight="1">
      <c r="A331" s="30" t="s">
        <v>498</v>
      </c>
      <c r="B331" s="36" t="s">
        <v>89</v>
      </c>
      <c r="C331" s="32">
        <v>6838.69</v>
      </c>
      <c r="D331" s="30"/>
      <c r="E331" s="32">
        <v>0</v>
      </c>
      <c r="F331" s="32">
        <v>0</v>
      </c>
      <c r="G331" s="32">
        <v>0</v>
      </c>
      <c r="H331" s="32">
        <v>0</v>
      </c>
      <c r="I331" s="33">
        <v>6838.69</v>
      </c>
      <c r="J331" s="32">
        <v>0</v>
      </c>
      <c r="K331" s="32">
        <v>0</v>
      </c>
      <c r="L331" s="32">
        <v>2375.75</v>
      </c>
      <c r="M331" s="32">
        <v>0</v>
      </c>
      <c r="N331" s="32">
        <v>0</v>
      </c>
      <c r="O331" s="33">
        <v>9214.439999999999</v>
      </c>
      <c r="P331" s="32">
        <v>752.26</v>
      </c>
      <c r="Q331" s="32">
        <v>804.41</v>
      </c>
      <c r="R331" s="34">
        <v>2820.54</v>
      </c>
      <c r="S331" s="34">
        <v>4377.21</v>
      </c>
      <c r="T331" s="35">
        <v>4837.229999999999</v>
      </c>
    </row>
    <row r="332" spans="1:20" ht="18" customHeight="1">
      <c r="A332" s="30" t="s">
        <v>499</v>
      </c>
      <c r="B332" s="36" t="s">
        <v>46</v>
      </c>
      <c r="C332" s="32">
        <v>5871.55</v>
      </c>
      <c r="D332" s="30"/>
      <c r="E332" s="32">
        <v>0</v>
      </c>
      <c r="F332" s="32">
        <v>0</v>
      </c>
      <c r="G332" s="32">
        <v>0</v>
      </c>
      <c r="H332" s="32">
        <v>0</v>
      </c>
      <c r="I332" s="33">
        <v>5871.55</v>
      </c>
      <c r="J332" s="32">
        <v>0</v>
      </c>
      <c r="K332" s="32">
        <v>0</v>
      </c>
      <c r="L332" s="32">
        <v>2544.69</v>
      </c>
      <c r="M332" s="32">
        <v>0</v>
      </c>
      <c r="N332" s="32">
        <v>0</v>
      </c>
      <c r="O332" s="33">
        <v>8416.24</v>
      </c>
      <c r="P332" s="32">
        <v>839.63</v>
      </c>
      <c r="Q332" s="32">
        <v>842.41</v>
      </c>
      <c r="R332" s="34">
        <v>1434.5</v>
      </c>
      <c r="S332" s="34">
        <v>3116.54</v>
      </c>
      <c r="T332" s="35">
        <v>5299.7</v>
      </c>
    </row>
    <row r="333" spans="1:20" ht="18" customHeight="1">
      <c r="A333" s="30" t="s">
        <v>500</v>
      </c>
      <c r="B333" s="36" t="s">
        <v>97</v>
      </c>
      <c r="C333" s="32">
        <v>12156.76</v>
      </c>
      <c r="D333" s="30"/>
      <c r="E333" s="32">
        <v>0</v>
      </c>
      <c r="F333" s="32">
        <v>1215.68</v>
      </c>
      <c r="G333" s="32">
        <v>0</v>
      </c>
      <c r="H333" s="32">
        <v>0</v>
      </c>
      <c r="I333" s="33">
        <v>13372.44</v>
      </c>
      <c r="J333" s="32">
        <v>0</v>
      </c>
      <c r="K333" s="32">
        <v>0</v>
      </c>
      <c r="L333" s="32">
        <v>2351.61</v>
      </c>
      <c r="M333" s="32">
        <v>0</v>
      </c>
      <c r="N333" s="32">
        <v>0</v>
      </c>
      <c r="O333" s="33">
        <v>15724.05</v>
      </c>
      <c r="P333" s="32">
        <v>1470.97</v>
      </c>
      <c r="Q333" s="32">
        <v>2403.54</v>
      </c>
      <c r="R333" s="34">
        <v>26.50999999999999</v>
      </c>
      <c r="S333" s="34">
        <v>3901.02</v>
      </c>
      <c r="T333" s="35">
        <v>11823.03</v>
      </c>
    </row>
    <row r="334" spans="1:20" ht="18" customHeight="1">
      <c r="A334" s="30" t="s">
        <v>501</v>
      </c>
      <c r="B334" s="31" t="s">
        <v>91</v>
      </c>
      <c r="C334" s="32">
        <v>11254.57</v>
      </c>
      <c r="D334" s="30"/>
      <c r="E334" s="32">
        <v>0</v>
      </c>
      <c r="F334" s="32">
        <v>562.73</v>
      </c>
      <c r="G334" s="32">
        <v>0</v>
      </c>
      <c r="H334" s="32">
        <v>0</v>
      </c>
      <c r="I334" s="33">
        <v>11817.3</v>
      </c>
      <c r="J334" s="32">
        <v>0</v>
      </c>
      <c r="K334" s="32">
        <v>0</v>
      </c>
      <c r="L334" s="32">
        <v>2218.87</v>
      </c>
      <c r="M334" s="32">
        <v>6752.74</v>
      </c>
      <c r="N334" s="32">
        <v>0</v>
      </c>
      <c r="O334" s="33">
        <v>20788.909999999996</v>
      </c>
      <c r="P334" s="32">
        <v>1299.9</v>
      </c>
      <c r="Q334" s="32">
        <v>3879.93</v>
      </c>
      <c r="R334" s="34">
        <v>0</v>
      </c>
      <c r="S334" s="34">
        <v>5179.83</v>
      </c>
      <c r="T334" s="35">
        <v>15609.079999999996</v>
      </c>
    </row>
    <row r="335" spans="1:20" ht="18" customHeight="1">
      <c r="A335" s="30" t="s">
        <v>502</v>
      </c>
      <c r="B335" s="36" t="s">
        <v>46</v>
      </c>
      <c r="C335" s="32">
        <v>5871.55</v>
      </c>
      <c r="D335" s="30"/>
      <c r="E335" s="32">
        <v>0</v>
      </c>
      <c r="F335" s="32">
        <v>0</v>
      </c>
      <c r="G335" s="32">
        <v>0</v>
      </c>
      <c r="H335" s="32">
        <v>0</v>
      </c>
      <c r="I335" s="33">
        <v>5871.55</v>
      </c>
      <c r="J335" s="32">
        <v>0</v>
      </c>
      <c r="K335" s="32">
        <v>0</v>
      </c>
      <c r="L335" s="32">
        <f>2351.61+-231.82</f>
        <v>2119.79</v>
      </c>
      <c r="M335" s="32">
        <v>0</v>
      </c>
      <c r="N335" s="32">
        <v>0</v>
      </c>
      <c r="O335" s="33">
        <v>8223.16</v>
      </c>
      <c r="P335" s="32">
        <v>645.87</v>
      </c>
      <c r="Q335" s="32">
        <v>515.56</v>
      </c>
      <c r="R335" s="34">
        <v>1395.7200000000003</v>
      </c>
      <c r="S335" s="34">
        <v>2557.15</v>
      </c>
      <c r="T335" s="35">
        <v>5666.01</v>
      </c>
    </row>
    <row r="336" spans="1:20" ht="18" customHeight="1">
      <c r="A336" s="30" t="s">
        <v>503</v>
      </c>
      <c r="B336" s="31" t="s">
        <v>504</v>
      </c>
      <c r="C336" s="32">
        <v>11254.57</v>
      </c>
      <c r="D336" s="30"/>
      <c r="E336" s="32">
        <v>0</v>
      </c>
      <c r="F336" s="32">
        <v>1125.46</v>
      </c>
      <c r="G336" s="32">
        <v>0</v>
      </c>
      <c r="H336" s="32">
        <v>0</v>
      </c>
      <c r="I336" s="33">
        <v>12380.03</v>
      </c>
      <c r="J336" s="32">
        <v>0</v>
      </c>
      <c r="K336" s="32">
        <v>0</v>
      </c>
      <c r="L336" s="32">
        <v>2320.23</v>
      </c>
      <c r="M336" s="32">
        <v>0</v>
      </c>
      <c r="N336" s="32">
        <v>0</v>
      </c>
      <c r="O336" s="33">
        <v>14700.259999999998</v>
      </c>
      <c r="P336" s="32">
        <v>1361.8</v>
      </c>
      <c r="Q336" s="32">
        <v>2160.65</v>
      </c>
      <c r="R336" s="34">
        <v>-2.2737367544323206E-13</v>
      </c>
      <c r="S336" s="34">
        <v>3522.45</v>
      </c>
      <c r="T336" s="35">
        <v>11177.809999999998</v>
      </c>
    </row>
    <row r="337" spans="1:20" ht="18" customHeight="1">
      <c r="A337" s="30" t="s">
        <v>505</v>
      </c>
      <c r="B337" s="36" t="s">
        <v>117</v>
      </c>
      <c r="C337" s="32">
        <v>7493.88</v>
      </c>
      <c r="D337" s="30" t="s">
        <v>192</v>
      </c>
      <c r="E337" s="32">
        <v>5239.08</v>
      </c>
      <c r="F337" s="32">
        <v>0</v>
      </c>
      <c r="G337" s="32">
        <v>0</v>
      </c>
      <c r="H337" s="32">
        <v>0</v>
      </c>
      <c r="I337" s="33">
        <v>12732.96</v>
      </c>
      <c r="J337" s="32">
        <v>0</v>
      </c>
      <c r="K337" s="32">
        <v>0</v>
      </c>
      <c r="L337" s="32">
        <v>2375.75</v>
      </c>
      <c r="M337" s="32">
        <v>3746.94</v>
      </c>
      <c r="N337" s="32">
        <v>0</v>
      </c>
      <c r="O337" s="33">
        <v>18855.649999999998</v>
      </c>
      <c r="P337" s="32">
        <v>824.33</v>
      </c>
      <c r="Q337" s="32">
        <v>3435.92</v>
      </c>
      <c r="R337" s="34">
        <v>558.8599999999996</v>
      </c>
      <c r="S337" s="34">
        <v>4819.11</v>
      </c>
      <c r="T337" s="35">
        <v>14036.539999999997</v>
      </c>
    </row>
    <row r="338" spans="1:20" ht="18" customHeight="1">
      <c r="A338" s="30" t="s">
        <v>506</v>
      </c>
      <c r="B338" s="36" t="s">
        <v>507</v>
      </c>
      <c r="C338" s="32">
        <v>9378.81</v>
      </c>
      <c r="D338" s="30"/>
      <c r="E338" s="32">
        <v>0</v>
      </c>
      <c r="F338" s="32">
        <v>468.94</v>
      </c>
      <c r="G338" s="32">
        <v>0</v>
      </c>
      <c r="H338" s="32">
        <v>0</v>
      </c>
      <c r="I338" s="33">
        <v>9847.75</v>
      </c>
      <c r="J338" s="32">
        <v>0</v>
      </c>
      <c r="K338" s="32">
        <v>0</v>
      </c>
      <c r="L338" s="32">
        <v>14642.76</v>
      </c>
      <c r="M338" s="32">
        <v>0</v>
      </c>
      <c r="N338" s="32">
        <v>0</v>
      </c>
      <c r="O338" s="33">
        <v>24490.51</v>
      </c>
      <c r="P338" s="32">
        <v>1083.25</v>
      </c>
      <c r="Q338" s="32">
        <v>1540.88</v>
      </c>
      <c r="R338" s="34">
        <v>0</v>
      </c>
      <c r="S338" s="34">
        <v>2624.13</v>
      </c>
      <c r="T338" s="35">
        <v>21866.38</v>
      </c>
    </row>
    <row r="339" spans="1:20" ht="18" customHeight="1">
      <c r="A339" s="30" t="s">
        <v>508</v>
      </c>
      <c r="B339" s="36" t="s">
        <v>509</v>
      </c>
      <c r="C339" s="32">
        <v>14183.85</v>
      </c>
      <c r="D339" s="30"/>
      <c r="E339" s="32">
        <v>0</v>
      </c>
      <c r="F339" s="32">
        <v>709.19</v>
      </c>
      <c r="G339" s="32">
        <v>0</v>
      </c>
      <c r="H339" s="32">
        <v>0</v>
      </c>
      <c r="I339" s="33">
        <v>14893.04</v>
      </c>
      <c r="J339" s="32">
        <v>0</v>
      </c>
      <c r="K339" s="32">
        <v>0</v>
      </c>
      <c r="L339" s="32">
        <v>16593.04</v>
      </c>
      <c r="M339" s="32">
        <v>0</v>
      </c>
      <c r="N339" s="32">
        <v>0</v>
      </c>
      <c r="O339" s="33">
        <v>31486.08</v>
      </c>
      <c r="P339" s="32">
        <v>1638.23</v>
      </c>
      <c r="Q339" s="32">
        <v>3386.67</v>
      </c>
      <c r="R339" s="34">
        <v>3826.229999999999</v>
      </c>
      <c r="S339" s="34">
        <v>8851.13</v>
      </c>
      <c r="T339" s="35">
        <v>22634.950000000004</v>
      </c>
    </row>
    <row r="340" spans="1:20" ht="18" customHeight="1">
      <c r="A340" s="30" t="s">
        <v>510</v>
      </c>
      <c r="B340" s="36" t="s">
        <v>511</v>
      </c>
      <c r="C340" s="32">
        <v>13131.26</v>
      </c>
      <c r="D340" s="30"/>
      <c r="E340" s="32">
        <v>0</v>
      </c>
      <c r="F340" s="32">
        <v>656.56</v>
      </c>
      <c r="G340" s="32">
        <v>0</v>
      </c>
      <c r="H340" s="32">
        <v>0</v>
      </c>
      <c r="I340" s="33">
        <v>13787.82</v>
      </c>
      <c r="J340" s="32">
        <v>4595.94</v>
      </c>
      <c r="K340" s="32">
        <v>6893.91</v>
      </c>
      <c r="L340" s="32">
        <v>2351.61</v>
      </c>
      <c r="M340" s="32">
        <v>0</v>
      </c>
      <c r="N340" s="32">
        <v>0</v>
      </c>
      <c r="O340" s="33">
        <v>27629.28</v>
      </c>
      <c r="P340" s="32">
        <v>1516.66</v>
      </c>
      <c r="Q340" s="32">
        <v>3769.09</v>
      </c>
      <c r="R340" s="34">
        <v>2442.2299999999996</v>
      </c>
      <c r="S340" s="34">
        <v>7727.98</v>
      </c>
      <c r="T340" s="35">
        <v>19901.3</v>
      </c>
    </row>
    <row r="341" spans="1:20" ht="18" customHeight="1">
      <c r="A341" s="30" t="s">
        <v>512</v>
      </c>
      <c r="B341" s="36" t="s">
        <v>229</v>
      </c>
      <c r="C341" s="32">
        <v>8267.53</v>
      </c>
      <c r="D341" s="30" t="s">
        <v>192</v>
      </c>
      <c r="E341" s="32">
        <v>5239.08</v>
      </c>
      <c r="F341" s="32">
        <v>413.38</v>
      </c>
      <c r="G341" s="32">
        <v>0</v>
      </c>
      <c r="H341" s="32">
        <v>0</v>
      </c>
      <c r="I341" s="33">
        <v>13919.99</v>
      </c>
      <c r="J341" s="32">
        <v>0</v>
      </c>
      <c r="K341" s="32">
        <v>0</v>
      </c>
      <c r="L341" s="32">
        <f>2544.69+-154.55</f>
        <v>2390.14</v>
      </c>
      <c r="M341" s="32">
        <v>0</v>
      </c>
      <c r="N341" s="32">
        <v>0</v>
      </c>
      <c r="O341" s="33">
        <v>16464.68</v>
      </c>
      <c r="P341" s="32">
        <v>954.9</v>
      </c>
      <c r="Q341" s="32">
        <v>2696.04</v>
      </c>
      <c r="R341" s="34">
        <v>1727.6799999999998</v>
      </c>
      <c r="S341" s="34">
        <v>5378.62</v>
      </c>
      <c r="T341" s="35">
        <v>11086.060000000001</v>
      </c>
    </row>
    <row r="342" spans="1:20" ht="18" customHeight="1">
      <c r="A342" s="30" t="s">
        <v>513</v>
      </c>
      <c r="B342" s="36" t="s">
        <v>46</v>
      </c>
      <c r="C342" s="32">
        <v>5871.55</v>
      </c>
      <c r="D342" s="30"/>
      <c r="E342" s="32">
        <v>0</v>
      </c>
      <c r="F342" s="32">
        <v>0</v>
      </c>
      <c r="G342" s="32">
        <v>0</v>
      </c>
      <c r="H342" s="32">
        <v>0</v>
      </c>
      <c r="I342" s="33">
        <v>5871.55</v>
      </c>
      <c r="J342" s="32">
        <v>0</v>
      </c>
      <c r="K342" s="32">
        <v>0</v>
      </c>
      <c r="L342" s="32">
        <v>2375.75</v>
      </c>
      <c r="M342" s="32">
        <v>0</v>
      </c>
      <c r="N342" s="32">
        <v>0</v>
      </c>
      <c r="O342" s="33">
        <v>8247.3</v>
      </c>
      <c r="P342" s="32">
        <v>645.87</v>
      </c>
      <c r="Q342" s="32">
        <v>411.67</v>
      </c>
      <c r="R342" s="34">
        <v>1407</v>
      </c>
      <c r="S342" s="34">
        <v>2464.54</v>
      </c>
      <c r="T342" s="35">
        <v>5782.759999999999</v>
      </c>
    </row>
    <row r="343" spans="1:20" ht="18" customHeight="1">
      <c r="A343" s="30" t="s">
        <v>514</v>
      </c>
      <c r="B343" s="36" t="s">
        <v>46</v>
      </c>
      <c r="C343" s="32">
        <v>5871.55</v>
      </c>
      <c r="D343" s="30"/>
      <c r="E343" s="32">
        <v>0</v>
      </c>
      <c r="F343" s="32">
        <v>0</v>
      </c>
      <c r="G343" s="32">
        <v>0</v>
      </c>
      <c r="H343" s="32">
        <v>0</v>
      </c>
      <c r="I343" s="33">
        <v>5871.55</v>
      </c>
      <c r="J343" s="32">
        <v>0</v>
      </c>
      <c r="K343" s="32">
        <v>0</v>
      </c>
      <c r="L343" s="32">
        <v>2351.61</v>
      </c>
      <c r="M343" s="32">
        <v>1370.03</v>
      </c>
      <c r="N343" s="32">
        <v>0</v>
      </c>
      <c r="O343" s="33">
        <v>9593.19</v>
      </c>
      <c r="P343" s="32">
        <v>645.87</v>
      </c>
      <c r="Q343" s="32">
        <v>840.19</v>
      </c>
      <c r="R343" s="34">
        <v>1388.7200000000003</v>
      </c>
      <c r="S343" s="34">
        <v>2874.78</v>
      </c>
      <c r="T343" s="35">
        <v>6718.41</v>
      </c>
    </row>
    <row r="344" spans="1:20" ht="18" customHeight="1">
      <c r="A344" s="30" t="s">
        <v>515</v>
      </c>
      <c r="B344" s="36" t="s">
        <v>516</v>
      </c>
      <c r="C344" s="32">
        <v>5317.04</v>
      </c>
      <c r="D344" s="30"/>
      <c r="E344" s="32">
        <v>0</v>
      </c>
      <c r="F344" s="32">
        <v>0</v>
      </c>
      <c r="G344" s="32">
        <v>0</v>
      </c>
      <c r="H344" s="32">
        <v>0</v>
      </c>
      <c r="I344" s="33">
        <v>5317.04</v>
      </c>
      <c r="J344" s="32">
        <v>0</v>
      </c>
      <c r="K344" s="32">
        <v>0</v>
      </c>
      <c r="L344" s="32">
        <v>5125</v>
      </c>
      <c r="M344" s="32">
        <v>1118.28</v>
      </c>
      <c r="N344" s="32">
        <v>0</v>
      </c>
      <c r="O344" s="33">
        <v>11560.320000000002</v>
      </c>
      <c r="P344" s="32">
        <v>707.89</v>
      </c>
      <c r="Q344" s="32">
        <v>653.55</v>
      </c>
      <c r="R344" s="34">
        <v>1082.5099999999998</v>
      </c>
      <c r="S344" s="34">
        <v>2443.95</v>
      </c>
      <c r="T344" s="35">
        <v>9116.370000000003</v>
      </c>
    </row>
    <row r="345" spans="1:20" ht="18" customHeight="1">
      <c r="A345" s="30" t="s">
        <v>517</v>
      </c>
      <c r="B345" s="36" t="s">
        <v>136</v>
      </c>
      <c r="C345" s="32">
        <v>11696.97</v>
      </c>
      <c r="D345" s="30"/>
      <c r="E345" s="32">
        <v>0</v>
      </c>
      <c r="F345" s="32">
        <v>584.85</v>
      </c>
      <c r="G345" s="32">
        <v>0</v>
      </c>
      <c r="H345" s="32">
        <v>0</v>
      </c>
      <c r="I345" s="33">
        <v>12281.82</v>
      </c>
      <c r="J345" s="32">
        <v>0</v>
      </c>
      <c r="K345" s="32">
        <v>0</v>
      </c>
      <c r="L345" s="32">
        <v>2218.87</v>
      </c>
      <c r="M345" s="32">
        <v>0</v>
      </c>
      <c r="N345" s="32">
        <v>0</v>
      </c>
      <c r="O345" s="33">
        <v>14500.689999999999</v>
      </c>
      <c r="P345" s="32">
        <v>1351</v>
      </c>
      <c r="Q345" s="32">
        <v>2136.62</v>
      </c>
      <c r="R345" s="34">
        <v>0</v>
      </c>
      <c r="S345" s="34">
        <v>3487.62</v>
      </c>
      <c r="T345" s="35">
        <v>11013.07</v>
      </c>
    </row>
    <row r="346" spans="1:20" ht="18" customHeight="1">
      <c r="A346" s="30" t="s">
        <v>518</v>
      </c>
      <c r="B346" s="36" t="s">
        <v>519</v>
      </c>
      <c r="C346" s="32">
        <v>3754.57</v>
      </c>
      <c r="D346" s="30" t="s">
        <v>192</v>
      </c>
      <c r="E346" s="32">
        <v>5239.08</v>
      </c>
      <c r="F346" s="32">
        <v>0</v>
      </c>
      <c r="G346" s="32">
        <v>0</v>
      </c>
      <c r="H346" s="32">
        <v>0</v>
      </c>
      <c r="I346" s="33">
        <v>8993.65</v>
      </c>
      <c r="J346" s="32">
        <v>0</v>
      </c>
      <c r="K346" s="32">
        <v>0</v>
      </c>
      <c r="L346" s="32">
        <v>6247.06</v>
      </c>
      <c r="M346" s="32">
        <v>0</v>
      </c>
      <c r="N346" s="32">
        <v>0</v>
      </c>
      <c r="O346" s="33">
        <v>15240.71</v>
      </c>
      <c r="P346" s="32">
        <v>413</v>
      </c>
      <c r="Q346" s="32">
        <v>1386.04</v>
      </c>
      <c r="R346" s="34">
        <v>37.549999999999955</v>
      </c>
      <c r="S346" s="34">
        <v>1836.59</v>
      </c>
      <c r="T346" s="35">
        <v>13404.12</v>
      </c>
    </row>
    <row r="347" spans="1:20" ht="18" customHeight="1">
      <c r="A347" s="30" t="s">
        <v>520</v>
      </c>
      <c r="B347" s="36" t="s">
        <v>521</v>
      </c>
      <c r="C347" s="32">
        <v>13131.26</v>
      </c>
      <c r="D347" s="30"/>
      <c r="E347" s="32">
        <v>0</v>
      </c>
      <c r="F347" s="32">
        <v>733.53</v>
      </c>
      <c r="G347" s="32">
        <v>0</v>
      </c>
      <c r="H347" s="32">
        <v>0</v>
      </c>
      <c r="I347" s="33">
        <v>13864.79</v>
      </c>
      <c r="J347" s="32">
        <v>0</v>
      </c>
      <c r="K347" s="32">
        <v>0</v>
      </c>
      <c r="L347" s="32">
        <v>2351.61</v>
      </c>
      <c r="M347" s="32">
        <v>1539.58</v>
      </c>
      <c r="N347" s="32">
        <v>0</v>
      </c>
      <c r="O347" s="33">
        <v>17755.980000000003</v>
      </c>
      <c r="P347" s="32">
        <v>1694.48</v>
      </c>
      <c r="Q347" s="32">
        <v>2900.86</v>
      </c>
      <c r="R347" s="34">
        <v>0</v>
      </c>
      <c r="S347" s="34">
        <v>4595.34</v>
      </c>
      <c r="T347" s="35">
        <v>13160.640000000003</v>
      </c>
    </row>
    <row r="348" spans="1:20" ht="18" customHeight="1">
      <c r="A348" s="30" t="s">
        <v>522</v>
      </c>
      <c r="B348" s="36" t="s">
        <v>523</v>
      </c>
      <c r="C348" s="32">
        <v>12156.76</v>
      </c>
      <c r="D348" s="30"/>
      <c r="E348" s="32">
        <v>0</v>
      </c>
      <c r="F348" s="32">
        <v>0</v>
      </c>
      <c r="G348" s="32">
        <v>0</v>
      </c>
      <c r="H348" s="32">
        <v>0</v>
      </c>
      <c r="I348" s="33">
        <v>12156.76</v>
      </c>
      <c r="J348" s="32">
        <v>0</v>
      </c>
      <c r="K348" s="32">
        <v>0</v>
      </c>
      <c r="L348" s="32">
        <v>2544.69</v>
      </c>
      <c r="M348" s="32">
        <v>0</v>
      </c>
      <c r="N348" s="32">
        <v>0</v>
      </c>
      <c r="O348" s="33">
        <v>14701.45</v>
      </c>
      <c r="P348" s="32">
        <v>1337.24</v>
      </c>
      <c r="Q348" s="32">
        <v>2622.2</v>
      </c>
      <c r="R348" s="34">
        <v>2.2737367544323206E-13</v>
      </c>
      <c r="S348" s="34">
        <v>3959.44</v>
      </c>
      <c r="T348" s="35">
        <v>10742.01</v>
      </c>
    </row>
    <row r="349" spans="1:20" ht="18" customHeight="1">
      <c r="A349" s="30" t="s">
        <v>524</v>
      </c>
      <c r="B349" s="36" t="s">
        <v>46</v>
      </c>
      <c r="C349" s="32">
        <v>6633.29</v>
      </c>
      <c r="D349" s="30"/>
      <c r="E349" s="32">
        <v>0</v>
      </c>
      <c r="F349" s="32">
        <v>0</v>
      </c>
      <c r="G349" s="32">
        <v>0</v>
      </c>
      <c r="H349" s="32">
        <v>0</v>
      </c>
      <c r="I349" s="33">
        <v>6633.29</v>
      </c>
      <c r="J349" s="32">
        <v>0</v>
      </c>
      <c r="K349" s="32">
        <v>0</v>
      </c>
      <c r="L349" s="32">
        <v>2375.75</v>
      </c>
      <c r="M349" s="32">
        <v>1547.77</v>
      </c>
      <c r="N349" s="32">
        <v>0</v>
      </c>
      <c r="O349" s="33">
        <v>10556.810000000001</v>
      </c>
      <c r="P349" s="32">
        <v>729.66</v>
      </c>
      <c r="Q349" s="32">
        <v>1179.78</v>
      </c>
      <c r="R349" s="34">
        <v>1541.33</v>
      </c>
      <c r="S349" s="34">
        <v>3450.77</v>
      </c>
      <c r="T349" s="35">
        <v>7106.040000000001</v>
      </c>
    </row>
    <row r="350" spans="1:20" ht="18" customHeight="1">
      <c r="A350" s="30" t="s">
        <v>525</v>
      </c>
      <c r="B350" s="36" t="s">
        <v>235</v>
      </c>
      <c r="C350" s="32">
        <v>5695.18</v>
      </c>
      <c r="D350" s="30"/>
      <c r="E350" s="32">
        <v>0</v>
      </c>
      <c r="F350" s="32">
        <v>0</v>
      </c>
      <c r="G350" s="32">
        <v>0</v>
      </c>
      <c r="H350" s="32">
        <v>0</v>
      </c>
      <c r="I350" s="33">
        <v>5695.18</v>
      </c>
      <c r="J350" s="32">
        <v>0</v>
      </c>
      <c r="K350" s="32">
        <v>0</v>
      </c>
      <c r="L350" s="32">
        <v>2320.23</v>
      </c>
      <c r="M350" s="32">
        <v>0</v>
      </c>
      <c r="N350" s="32">
        <v>0</v>
      </c>
      <c r="O350" s="33">
        <v>8015.41</v>
      </c>
      <c r="P350" s="32">
        <v>626.47</v>
      </c>
      <c r="Q350" s="32">
        <v>507.13</v>
      </c>
      <c r="R350" s="34">
        <v>63.280000000000086</v>
      </c>
      <c r="S350" s="34">
        <v>1196.88</v>
      </c>
      <c r="T350" s="35">
        <v>6818.53</v>
      </c>
    </row>
    <row r="351" spans="1:20" ht="18" customHeight="1">
      <c r="A351" s="30" t="s">
        <v>526</v>
      </c>
      <c r="B351" s="36" t="s">
        <v>79</v>
      </c>
      <c r="C351" s="32">
        <v>6633.29</v>
      </c>
      <c r="D351" s="30"/>
      <c r="E351" s="32">
        <v>0</v>
      </c>
      <c r="F351" s="32">
        <v>0</v>
      </c>
      <c r="G351" s="32">
        <v>0</v>
      </c>
      <c r="H351" s="32">
        <v>0</v>
      </c>
      <c r="I351" s="33">
        <v>6633.29</v>
      </c>
      <c r="J351" s="32">
        <v>0</v>
      </c>
      <c r="K351" s="32">
        <v>0</v>
      </c>
      <c r="L351" s="32">
        <v>2375.75</v>
      </c>
      <c r="M351" s="32">
        <v>0</v>
      </c>
      <c r="N351" s="32">
        <v>0</v>
      </c>
      <c r="O351" s="33">
        <v>9009.04</v>
      </c>
      <c r="P351" s="32">
        <v>729.66</v>
      </c>
      <c r="Q351" s="32">
        <v>754.14</v>
      </c>
      <c r="R351" s="34">
        <v>734.05</v>
      </c>
      <c r="S351" s="34">
        <v>2217.85</v>
      </c>
      <c r="T351" s="35">
        <v>6791.19</v>
      </c>
    </row>
    <row r="352" spans="1:20" ht="18" customHeight="1">
      <c r="A352" s="30" t="s">
        <v>527</v>
      </c>
      <c r="B352" s="36" t="s">
        <v>91</v>
      </c>
      <c r="C352" s="32">
        <v>12156.76</v>
      </c>
      <c r="D352" s="30"/>
      <c r="E352" s="32">
        <v>0</v>
      </c>
      <c r="F352" s="32">
        <v>607.84</v>
      </c>
      <c r="G352" s="32">
        <v>0</v>
      </c>
      <c r="H352" s="32">
        <v>0</v>
      </c>
      <c r="I352" s="33">
        <v>12764.6</v>
      </c>
      <c r="J352" s="32">
        <v>0</v>
      </c>
      <c r="K352" s="32">
        <v>0</v>
      </c>
      <c r="L352" s="32">
        <v>2351.61</v>
      </c>
      <c r="M352" s="32">
        <v>0</v>
      </c>
      <c r="N352" s="32">
        <v>0</v>
      </c>
      <c r="O352" s="33">
        <v>15116.21</v>
      </c>
      <c r="P352" s="32">
        <v>1404.11</v>
      </c>
      <c r="Q352" s="32">
        <v>2202.64</v>
      </c>
      <c r="R352" s="34">
        <v>824.99</v>
      </c>
      <c r="S352" s="34">
        <v>4431.74</v>
      </c>
      <c r="T352" s="35">
        <v>10684.47</v>
      </c>
    </row>
    <row r="353" spans="1:20" ht="18" customHeight="1">
      <c r="A353" s="30" t="s">
        <v>528</v>
      </c>
      <c r="B353" s="36" t="s">
        <v>476</v>
      </c>
      <c r="C353" s="32">
        <v>0</v>
      </c>
      <c r="D353" s="30" t="s">
        <v>123</v>
      </c>
      <c r="E353" s="32">
        <v>14968.8</v>
      </c>
      <c r="F353" s="32">
        <v>1823.51</v>
      </c>
      <c r="G353" s="32">
        <v>0</v>
      </c>
      <c r="H353" s="32">
        <v>0</v>
      </c>
      <c r="I353" s="33">
        <v>16792.309999999998</v>
      </c>
      <c r="J353" s="32">
        <v>0</v>
      </c>
      <c r="K353" s="32">
        <v>0</v>
      </c>
      <c r="L353" s="32">
        <v>2320.23</v>
      </c>
      <c r="M353" s="32">
        <v>0</v>
      </c>
      <c r="N353" s="32">
        <v>0</v>
      </c>
      <c r="O353" s="33">
        <v>19112.539999999997</v>
      </c>
      <c r="P353" s="32">
        <v>1537.83</v>
      </c>
      <c r="Q353" s="32">
        <v>3325.62</v>
      </c>
      <c r="R353" s="34">
        <v>0</v>
      </c>
      <c r="S353" s="34">
        <v>4863.45</v>
      </c>
      <c r="T353" s="35">
        <v>14249.089999999997</v>
      </c>
    </row>
    <row r="354" spans="1:20" ht="18" customHeight="1">
      <c r="A354" s="30" t="s">
        <v>529</v>
      </c>
      <c r="B354" s="36" t="s">
        <v>46</v>
      </c>
      <c r="C354" s="32">
        <v>5871.55</v>
      </c>
      <c r="D354" s="30"/>
      <c r="E354" s="32">
        <v>0</v>
      </c>
      <c r="F354" s="32">
        <v>0</v>
      </c>
      <c r="G354" s="32">
        <v>0</v>
      </c>
      <c r="H354" s="32">
        <v>0</v>
      </c>
      <c r="I354" s="33">
        <v>5871.55</v>
      </c>
      <c r="J354" s="32">
        <v>0</v>
      </c>
      <c r="K354" s="32">
        <v>0</v>
      </c>
      <c r="L354" s="32">
        <v>2351.61</v>
      </c>
      <c r="M354" s="32">
        <v>1761.47</v>
      </c>
      <c r="N354" s="32">
        <v>0</v>
      </c>
      <c r="O354" s="33">
        <v>9984.63</v>
      </c>
      <c r="P354" s="32">
        <v>839.63</v>
      </c>
      <c r="Q354" s="32">
        <v>1326.81</v>
      </c>
      <c r="R354" s="34">
        <v>1397.04</v>
      </c>
      <c r="S354" s="34">
        <v>3563.48</v>
      </c>
      <c r="T354" s="35">
        <v>6421.15</v>
      </c>
    </row>
    <row r="355" spans="1:20" ht="18" customHeight="1">
      <c r="A355" s="30" t="s">
        <v>530</v>
      </c>
      <c r="B355" s="31" t="s">
        <v>504</v>
      </c>
      <c r="C355" s="32">
        <v>3866.88</v>
      </c>
      <c r="D355" s="30"/>
      <c r="E355" s="32">
        <v>0</v>
      </c>
      <c r="F355" s="32">
        <v>0</v>
      </c>
      <c r="G355" s="32">
        <v>0</v>
      </c>
      <c r="H355" s="32">
        <v>0</v>
      </c>
      <c r="I355" s="33">
        <v>3866.88</v>
      </c>
      <c r="J355" s="32">
        <v>0</v>
      </c>
      <c r="K355" s="32">
        <v>0</v>
      </c>
      <c r="L355" s="32">
        <v>1700</v>
      </c>
      <c r="M355" s="32">
        <v>0</v>
      </c>
      <c r="N355" s="32">
        <v>0</v>
      </c>
      <c r="O355" s="33">
        <v>5566.88</v>
      </c>
      <c r="P355" s="32">
        <v>425.36</v>
      </c>
      <c r="Q355" s="32">
        <v>161.43</v>
      </c>
      <c r="R355" s="34">
        <v>-5.684341886080802E-14</v>
      </c>
      <c r="S355" s="34">
        <v>586.79</v>
      </c>
      <c r="T355" s="35">
        <v>4980.09</v>
      </c>
    </row>
    <row r="356" spans="1:20" ht="18" customHeight="1">
      <c r="A356" s="30" t="s">
        <v>531</v>
      </c>
      <c r="B356" s="31" t="s">
        <v>532</v>
      </c>
      <c r="C356" s="32">
        <v>11254.57</v>
      </c>
      <c r="D356" s="30"/>
      <c r="E356" s="32">
        <v>0</v>
      </c>
      <c r="F356" s="32">
        <v>562.73</v>
      </c>
      <c r="G356" s="32">
        <v>0</v>
      </c>
      <c r="H356" s="32">
        <v>0</v>
      </c>
      <c r="I356" s="33">
        <v>11817.3</v>
      </c>
      <c r="J356" s="32">
        <v>0</v>
      </c>
      <c r="K356" s="32">
        <v>0</v>
      </c>
      <c r="L356" s="32">
        <v>4008.42</v>
      </c>
      <c r="M356" s="32">
        <v>0</v>
      </c>
      <c r="N356" s="32">
        <v>0</v>
      </c>
      <c r="O356" s="33">
        <v>15825.72</v>
      </c>
      <c r="P356" s="32">
        <v>1299.9</v>
      </c>
      <c r="Q356" s="32">
        <v>2022.93</v>
      </c>
      <c r="R356" s="34">
        <v>26.50999999999999</v>
      </c>
      <c r="S356" s="34">
        <v>3349.34</v>
      </c>
      <c r="T356" s="35">
        <v>12476.38</v>
      </c>
    </row>
    <row r="357" spans="1:20" ht="18" customHeight="1">
      <c r="A357" s="30" t="s">
        <v>533</v>
      </c>
      <c r="B357" s="36" t="s">
        <v>484</v>
      </c>
      <c r="C357" s="32">
        <v>5317.04</v>
      </c>
      <c r="D357" s="30"/>
      <c r="E357" s="32">
        <v>0</v>
      </c>
      <c r="F357" s="32">
        <v>0</v>
      </c>
      <c r="G357" s="32">
        <v>0</v>
      </c>
      <c r="H357" s="32">
        <v>0</v>
      </c>
      <c r="I357" s="33">
        <v>5317.04</v>
      </c>
      <c r="J357" s="32">
        <v>0</v>
      </c>
      <c r="K357" s="32">
        <v>0</v>
      </c>
      <c r="L357" s="32">
        <v>9287.9</v>
      </c>
      <c r="M357" s="32">
        <v>1595.11</v>
      </c>
      <c r="N357" s="32">
        <v>0</v>
      </c>
      <c r="O357" s="33">
        <v>16200.05</v>
      </c>
      <c r="P357" s="32">
        <v>584.87</v>
      </c>
      <c r="Q357" s="32">
        <v>766.37</v>
      </c>
      <c r="R357" s="34">
        <v>813.7299999999999</v>
      </c>
      <c r="S357" s="34">
        <v>2164.97</v>
      </c>
      <c r="T357" s="35">
        <v>14035.08</v>
      </c>
    </row>
    <row r="358" spans="1:20" ht="18" customHeight="1">
      <c r="A358" s="30" t="s">
        <v>534</v>
      </c>
      <c r="B358" s="36" t="s">
        <v>46</v>
      </c>
      <c r="C358" s="32">
        <v>6633.29</v>
      </c>
      <c r="D358" s="30"/>
      <c r="E358" s="32">
        <v>0</v>
      </c>
      <c r="F358" s="32">
        <v>0</v>
      </c>
      <c r="G358" s="32">
        <v>0</v>
      </c>
      <c r="H358" s="32">
        <v>0</v>
      </c>
      <c r="I358" s="33">
        <v>6633.29</v>
      </c>
      <c r="J358" s="32">
        <v>0</v>
      </c>
      <c r="K358" s="32">
        <v>0</v>
      </c>
      <c r="L358" s="32">
        <v>2351.61</v>
      </c>
      <c r="M358" s="32">
        <v>0</v>
      </c>
      <c r="N358" s="32">
        <v>0</v>
      </c>
      <c r="O358" s="33">
        <v>8984.9</v>
      </c>
      <c r="P358" s="32">
        <v>729.66</v>
      </c>
      <c r="Q358" s="32">
        <v>545.59</v>
      </c>
      <c r="R358" s="34">
        <v>1569.9299999999998</v>
      </c>
      <c r="S358" s="34">
        <v>2845.18</v>
      </c>
      <c r="T358" s="35">
        <v>6139.719999999999</v>
      </c>
    </row>
    <row r="359" spans="1:20" ht="18" customHeight="1">
      <c r="A359" s="30" t="s">
        <v>535</v>
      </c>
      <c r="B359" s="36" t="s">
        <v>536</v>
      </c>
      <c r="C359" s="32">
        <v>13131.26</v>
      </c>
      <c r="D359" s="30"/>
      <c r="E359" s="32">
        <v>0</v>
      </c>
      <c r="F359" s="32">
        <v>656.56</v>
      </c>
      <c r="G359" s="32">
        <v>0</v>
      </c>
      <c r="H359" s="32">
        <v>0</v>
      </c>
      <c r="I359" s="33">
        <v>13787.82</v>
      </c>
      <c r="J359" s="32">
        <v>0</v>
      </c>
      <c r="K359" s="32">
        <v>0</v>
      </c>
      <c r="L359" s="32">
        <v>1700</v>
      </c>
      <c r="M359" s="32">
        <v>0</v>
      </c>
      <c r="N359" s="32">
        <v>0</v>
      </c>
      <c r="O359" s="33">
        <v>15487.82</v>
      </c>
      <c r="P359" s="32">
        <v>1516.66</v>
      </c>
      <c r="Q359" s="32">
        <v>2348.8</v>
      </c>
      <c r="R359" s="34">
        <v>-2.2737367544323206E-13</v>
      </c>
      <c r="S359" s="34">
        <v>3865.46</v>
      </c>
      <c r="T359" s="35">
        <v>11622.36</v>
      </c>
    </row>
    <row r="360" spans="1:20" ht="18" customHeight="1">
      <c r="A360" s="30" t="s">
        <v>537</v>
      </c>
      <c r="B360" s="36" t="s">
        <v>46</v>
      </c>
      <c r="C360" s="32">
        <v>6053.36</v>
      </c>
      <c r="D360" s="30"/>
      <c r="E360" s="32">
        <v>0</v>
      </c>
      <c r="F360" s="32">
        <v>0</v>
      </c>
      <c r="G360" s="32">
        <v>0</v>
      </c>
      <c r="H360" s="32">
        <v>0</v>
      </c>
      <c r="I360" s="33">
        <v>6053.36</v>
      </c>
      <c r="J360" s="32">
        <v>0</v>
      </c>
      <c r="K360" s="32">
        <v>0</v>
      </c>
      <c r="L360" s="32">
        <v>2375.75</v>
      </c>
      <c r="M360" s="32">
        <v>0</v>
      </c>
      <c r="N360" s="32">
        <v>0</v>
      </c>
      <c r="O360" s="33">
        <v>8429.11</v>
      </c>
      <c r="P360" s="32">
        <v>665.87</v>
      </c>
      <c r="Q360" s="32">
        <v>560.06</v>
      </c>
      <c r="R360" s="34">
        <v>759.83</v>
      </c>
      <c r="S360" s="34">
        <v>1985.76</v>
      </c>
      <c r="T360" s="35">
        <v>6443.35</v>
      </c>
    </row>
    <row r="361" spans="1:20" ht="18" customHeight="1">
      <c r="A361" s="30" t="s">
        <v>538</v>
      </c>
      <c r="B361" s="36" t="s">
        <v>32</v>
      </c>
      <c r="C361" s="32">
        <v>6633.29</v>
      </c>
      <c r="D361" s="30"/>
      <c r="E361" s="32">
        <v>0</v>
      </c>
      <c r="F361" s="32">
        <v>0</v>
      </c>
      <c r="G361" s="32">
        <v>0</v>
      </c>
      <c r="H361" s="32">
        <v>0</v>
      </c>
      <c r="I361" s="33">
        <v>6633.29</v>
      </c>
      <c r="J361" s="32">
        <v>0</v>
      </c>
      <c r="K361" s="32">
        <v>0</v>
      </c>
      <c r="L361" s="32">
        <v>5268.36</v>
      </c>
      <c r="M361" s="32">
        <v>0</v>
      </c>
      <c r="N361" s="32">
        <v>0</v>
      </c>
      <c r="O361" s="33">
        <v>11901.65</v>
      </c>
      <c r="P361" s="32">
        <v>729.66</v>
      </c>
      <c r="Q361" s="32">
        <v>609.33</v>
      </c>
      <c r="R361" s="34">
        <v>1526.11</v>
      </c>
      <c r="S361" s="34">
        <v>2865.1</v>
      </c>
      <c r="T361" s="35">
        <v>9036.55</v>
      </c>
    </row>
    <row r="362" spans="1:20" ht="18" customHeight="1">
      <c r="A362" s="30" t="s">
        <v>539</v>
      </c>
      <c r="B362" s="36" t="s">
        <v>540</v>
      </c>
      <c r="C362" s="32">
        <v>11696.97</v>
      </c>
      <c r="D362" s="30"/>
      <c r="E362" s="32">
        <v>0</v>
      </c>
      <c r="F362" s="32">
        <v>584.85</v>
      </c>
      <c r="G362" s="32">
        <v>0</v>
      </c>
      <c r="H362" s="32">
        <v>0</v>
      </c>
      <c r="I362" s="33">
        <v>12281.82</v>
      </c>
      <c r="J362" s="32">
        <v>0</v>
      </c>
      <c r="K362" s="32">
        <v>0</v>
      </c>
      <c r="L362" s="32">
        <v>2320.23</v>
      </c>
      <c r="M362" s="32">
        <v>0</v>
      </c>
      <c r="N362" s="32">
        <v>0</v>
      </c>
      <c r="O362" s="33">
        <v>14602.05</v>
      </c>
      <c r="P362" s="32">
        <v>1351</v>
      </c>
      <c r="Q362" s="32">
        <v>2136.62</v>
      </c>
      <c r="R362" s="34">
        <v>0</v>
      </c>
      <c r="S362" s="34">
        <v>3487.62</v>
      </c>
      <c r="T362" s="35">
        <v>11114.43</v>
      </c>
    </row>
    <row r="363" spans="1:20" ht="18" customHeight="1">
      <c r="A363" s="30" t="s">
        <v>541</v>
      </c>
      <c r="B363" s="36" t="s">
        <v>542</v>
      </c>
      <c r="C363" s="32">
        <v>11696.97</v>
      </c>
      <c r="D363" s="30"/>
      <c r="E363" s="32">
        <v>0</v>
      </c>
      <c r="F363" s="32">
        <v>584.85</v>
      </c>
      <c r="G363" s="32">
        <v>0</v>
      </c>
      <c r="H363" s="32">
        <v>0</v>
      </c>
      <c r="I363" s="33">
        <v>12281.82</v>
      </c>
      <c r="J363" s="32">
        <v>0</v>
      </c>
      <c r="K363" s="32">
        <v>0</v>
      </c>
      <c r="L363" s="32">
        <v>2320.23</v>
      </c>
      <c r="M363" s="32">
        <v>0</v>
      </c>
      <c r="N363" s="32">
        <v>0</v>
      </c>
      <c r="O363" s="33">
        <v>14602.05</v>
      </c>
      <c r="P363" s="32">
        <v>1351</v>
      </c>
      <c r="Q363" s="32">
        <v>2136.62</v>
      </c>
      <c r="R363" s="34">
        <v>0</v>
      </c>
      <c r="S363" s="34">
        <v>3487.62</v>
      </c>
      <c r="T363" s="35">
        <v>11114.43</v>
      </c>
    </row>
    <row r="364" spans="1:20" ht="18" customHeight="1">
      <c r="A364" s="30" t="s">
        <v>543</v>
      </c>
      <c r="B364" s="31" t="s">
        <v>91</v>
      </c>
      <c r="C364" s="32">
        <v>11254.57</v>
      </c>
      <c r="D364" s="30"/>
      <c r="E364" s="32">
        <v>0</v>
      </c>
      <c r="F364" s="32">
        <v>562.73</v>
      </c>
      <c r="G364" s="32">
        <v>0</v>
      </c>
      <c r="H364" s="32">
        <v>0</v>
      </c>
      <c r="I364" s="33">
        <v>11817.3</v>
      </c>
      <c r="J364" s="32">
        <v>0</v>
      </c>
      <c r="K364" s="32">
        <v>0</v>
      </c>
      <c r="L364" s="32">
        <v>2218.87</v>
      </c>
      <c r="M364" s="32">
        <v>7878.2</v>
      </c>
      <c r="N364" s="32">
        <v>0</v>
      </c>
      <c r="O364" s="33">
        <v>21914.37</v>
      </c>
      <c r="P364" s="32">
        <v>1299.9</v>
      </c>
      <c r="Q364" s="32">
        <v>4189.43</v>
      </c>
      <c r="R364" s="34">
        <v>1635.4899999999993</v>
      </c>
      <c r="S364" s="34">
        <v>7124.82</v>
      </c>
      <c r="T364" s="35">
        <v>14789.55</v>
      </c>
    </row>
    <row r="365" spans="1:20" ht="18" customHeight="1">
      <c r="A365" s="30" t="s">
        <v>544</v>
      </c>
      <c r="B365" s="31" t="s">
        <v>91</v>
      </c>
      <c r="C365" s="32">
        <v>11254.57</v>
      </c>
      <c r="D365" s="30"/>
      <c r="E365" s="32">
        <v>0</v>
      </c>
      <c r="F365" s="32">
        <v>562.73</v>
      </c>
      <c r="G365" s="32">
        <v>0</v>
      </c>
      <c r="H365" s="32">
        <v>0</v>
      </c>
      <c r="I365" s="33">
        <v>11817.3</v>
      </c>
      <c r="J365" s="32">
        <v>0</v>
      </c>
      <c r="K365" s="32">
        <v>0</v>
      </c>
      <c r="L365" s="32">
        <v>2218.87</v>
      </c>
      <c r="M365" s="32">
        <v>3376.38</v>
      </c>
      <c r="N365" s="32">
        <v>0</v>
      </c>
      <c r="O365" s="33">
        <v>17412.55</v>
      </c>
      <c r="P365" s="32">
        <v>1299.9</v>
      </c>
      <c r="Q365" s="32">
        <v>2951.43</v>
      </c>
      <c r="R365" s="34">
        <v>0</v>
      </c>
      <c r="S365" s="34">
        <v>4251.33</v>
      </c>
      <c r="T365" s="35">
        <v>13161.22</v>
      </c>
    </row>
    <row r="366" spans="1:20" ht="18" customHeight="1">
      <c r="A366" s="30" t="s">
        <v>545</v>
      </c>
      <c r="B366" s="36" t="s">
        <v>132</v>
      </c>
      <c r="C366" s="32">
        <v>6053.36</v>
      </c>
      <c r="D366" s="30"/>
      <c r="E366" s="32">
        <v>0</v>
      </c>
      <c r="F366" s="32">
        <v>0</v>
      </c>
      <c r="G366" s="32">
        <v>0</v>
      </c>
      <c r="H366" s="32">
        <v>0</v>
      </c>
      <c r="I366" s="33">
        <v>6053.36</v>
      </c>
      <c r="J366" s="32">
        <v>0</v>
      </c>
      <c r="K366" s="32">
        <v>0</v>
      </c>
      <c r="L366" s="32">
        <v>5041.99</v>
      </c>
      <c r="M366" s="32">
        <v>0</v>
      </c>
      <c r="N366" s="32">
        <v>0</v>
      </c>
      <c r="O366" s="33">
        <v>11095.349999999999</v>
      </c>
      <c r="P366" s="32">
        <v>665.87</v>
      </c>
      <c r="Q366" s="32">
        <v>593.7</v>
      </c>
      <c r="R366" s="34">
        <v>67.25999999999988</v>
      </c>
      <c r="S366" s="34">
        <v>1326.83</v>
      </c>
      <c r="T366" s="35">
        <v>9768.519999999999</v>
      </c>
    </row>
    <row r="367" spans="1:20" ht="18" customHeight="1">
      <c r="A367" s="30" t="s">
        <v>546</v>
      </c>
      <c r="B367" s="36" t="s">
        <v>246</v>
      </c>
      <c r="C367" s="32">
        <v>3543.06</v>
      </c>
      <c r="D367" s="30"/>
      <c r="E367" s="32">
        <v>0</v>
      </c>
      <c r="F367" s="32">
        <v>0</v>
      </c>
      <c r="G367" s="32">
        <v>0</v>
      </c>
      <c r="H367" s="32">
        <v>0</v>
      </c>
      <c r="I367" s="33">
        <v>3543.06</v>
      </c>
      <c r="J367" s="32">
        <v>0</v>
      </c>
      <c r="K367" s="32">
        <v>0</v>
      </c>
      <c r="L367" s="32">
        <f>3146.25+-463.64</f>
        <v>2682.61</v>
      </c>
      <c r="M367" s="32">
        <v>1062.92</v>
      </c>
      <c r="N367" s="32">
        <v>0</v>
      </c>
      <c r="O367" s="33">
        <v>7752.23</v>
      </c>
      <c r="P367" s="32">
        <v>506.66</v>
      </c>
      <c r="Q367" s="32">
        <v>349.18</v>
      </c>
      <c r="R367" s="34">
        <v>1545.0800000000002</v>
      </c>
      <c r="S367" s="34">
        <v>2400.92</v>
      </c>
      <c r="T367" s="35">
        <v>5351.31</v>
      </c>
    </row>
    <row r="368" spans="1:20" ht="18" customHeight="1">
      <c r="A368" s="30" t="s">
        <v>547</v>
      </c>
      <c r="B368" s="36" t="s">
        <v>548</v>
      </c>
      <c r="C368" s="32">
        <v>5695.18</v>
      </c>
      <c r="D368" s="30"/>
      <c r="E368" s="32">
        <v>0</v>
      </c>
      <c r="F368" s="32">
        <v>0</v>
      </c>
      <c r="G368" s="32">
        <v>0</v>
      </c>
      <c r="H368" s="32">
        <v>0</v>
      </c>
      <c r="I368" s="33">
        <v>5695.18</v>
      </c>
      <c r="J368" s="32">
        <v>0</v>
      </c>
      <c r="K368" s="32">
        <v>0</v>
      </c>
      <c r="L368" s="32">
        <v>2320.23</v>
      </c>
      <c r="M368" s="32">
        <v>0</v>
      </c>
      <c r="N368" s="32">
        <v>0</v>
      </c>
      <c r="O368" s="33">
        <v>8015.41</v>
      </c>
      <c r="P368" s="32">
        <v>626.47</v>
      </c>
      <c r="Q368" s="32">
        <v>524.54</v>
      </c>
      <c r="R368" s="34">
        <v>1279.0000000000002</v>
      </c>
      <c r="S368" s="34">
        <v>2430.01</v>
      </c>
      <c r="T368" s="35">
        <v>5585.4</v>
      </c>
    </row>
    <row r="369" spans="1:20" ht="18" customHeight="1">
      <c r="A369" s="30" t="s">
        <v>549</v>
      </c>
      <c r="B369" s="36" t="s">
        <v>550</v>
      </c>
      <c r="C369" s="32">
        <v>12156.76</v>
      </c>
      <c r="D369" s="30"/>
      <c r="E369" s="32">
        <v>0</v>
      </c>
      <c r="F369" s="32">
        <v>0</v>
      </c>
      <c r="G369" s="32">
        <v>0</v>
      </c>
      <c r="H369" s="32">
        <v>0</v>
      </c>
      <c r="I369" s="33">
        <v>12156.76</v>
      </c>
      <c r="J369" s="32">
        <v>0</v>
      </c>
      <c r="K369" s="32">
        <v>0</v>
      </c>
      <c r="L369" s="32">
        <v>1700</v>
      </c>
      <c r="M369" s="32">
        <v>891.5</v>
      </c>
      <c r="N369" s="32">
        <v>0</v>
      </c>
      <c r="O369" s="33">
        <v>14748.26</v>
      </c>
      <c r="P369" s="32">
        <v>1337.24</v>
      </c>
      <c r="Q369" s="32">
        <v>2351.17</v>
      </c>
      <c r="R369" s="34">
        <v>2612</v>
      </c>
      <c r="S369" s="34">
        <v>6300.41</v>
      </c>
      <c r="T369" s="35">
        <v>8447.85</v>
      </c>
    </row>
    <row r="370" spans="1:20" ht="18" customHeight="1">
      <c r="A370" s="30" t="s">
        <v>551</v>
      </c>
      <c r="B370" s="36" t="s">
        <v>89</v>
      </c>
      <c r="C370" s="32">
        <v>12156.76</v>
      </c>
      <c r="D370" s="30"/>
      <c r="E370" s="32">
        <v>0</v>
      </c>
      <c r="F370" s="32">
        <v>607.84</v>
      </c>
      <c r="G370" s="32">
        <v>0</v>
      </c>
      <c r="H370" s="32">
        <v>0</v>
      </c>
      <c r="I370" s="33">
        <v>12764.6</v>
      </c>
      <c r="J370" s="32">
        <v>0</v>
      </c>
      <c r="K370" s="32">
        <v>0</v>
      </c>
      <c r="L370" s="32">
        <v>2351.61</v>
      </c>
      <c r="M370" s="32">
        <v>3525.46</v>
      </c>
      <c r="N370" s="32">
        <v>0</v>
      </c>
      <c r="O370" s="33">
        <v>18641.670000000002</v>
      </c>
      <c r="P370" s="32">
        <v>1404.11</v>
      </c>
      <c r="Q370" s="32">
        <v>3224.28</v>
      </c>
      <c r="R370" s="34">
        <v>121.56999999999994</v>
      </c>
      <c r="S370" s="34">
        <v>4749.96</v>
      </c>
      <c r="T370" s="35">
        <v>13891.710000000003</v>
      </c>
    </row>
    <row r="371" spans="1:20" ht="18" customHeight="1">
      <c r="A371" s="30" t="s">
        <v>552</v>
      </c>
      <c r="B371" s="36" t="s">
        <v>484</v>
      </c>
      <c r="C371" s="32">
        <v>12156.76</v>
      </c>
      <c r="D371" s="30"/>
      <c r="E371" s="32">
        <v>0</v>
      </c>
      <c r="F371" s="32">
        <v>607.84</v>
      </c>
      <c r="G371" s="32">
        <v>0</v>
      </c>
      <c r="H371" s="32">
        <v>0</v>
      </c>
      <c r="I371" s="33">
        <v>12764.6</v>
      </c>
      <c r="J371" s="32">
        <v>0</v>
      </c>
      <c r="K371" s="32">
        <v>0</v>
      </c>
      <c r="L371" s="32">
        <v>2351.61</v>
      </c>
      <c r="M371" s="32">
        <v>0</v>
      </c>
      <c r="N371" s="32">
        <v>0</v>
      </c>
      <c r="O371" s="33">
        <v>15116.21</v>
      </c>
      <c r="P371" s="32">
        <v>1404.11</v>
      </c>
      <c r="Q371" s="32">
        <v>2150.5</v>
      </c>
      <c r="R371" s="34">
        <v>2524.5700000000006</v>
      </c>
      <c r="S371" s="34">
        <v>6079.18</v>
      </c>
      <c r="T371" s="35">
        <v>9037.03</v>
      </c>
    </row>
    <row r="372" spans="1:20" ht="18" customHeight="1">
      <c r="A372" s="30" t="s">
        <v>553</v>
      </c>
      <c r="B372" s="36" t="s">
        <v>554</v>
      </c>
      <c r="C372" s="32">
        <v>12156.76</v>
      </c>
      <c r="D372" s="30"/>
      <c r="E372" s="32">
        <v>0</v>
      </c>
      <c r="F372" s="32">
        <v>607.84</v>
      </c>
      <c r="G372" s="32">
        <v>0</v>
      </c>
      <c r="H372" s="32">
        <v>0</v>
      </c>
      <c r="I372" s="33">
        <v>12764.6</v>
      </c>
      <c r="J372" s="32">
        <v>0</v>
      </c>
      <c r="K372" s="32">
        <v>0</v>
      </c>
      <c r="L372" s="32">
        <v>2544.69</v>
      </c>
      <c r="M372" s="32">
        <v>0</v>
      </c>
      <c r="N372" s="32">
        <v>0</v>
      </c>
      <c r="O372" s="33">
        <v>15309.29</v>
      </c>
      <c r="P372" s="32">
        <v>1404.11</v>
      </c>
      <c r="Q372" s="32">
        <v>2098.36</v>
      </c>
      <c r="R372" s="34">
        <v>2748.4399999999996</v>
      </c>
      <c r="S372" s="34">
        <v>6250.91</v>
      </c>
      <c r="T372" s="35">
        <v>9058.380000000001</v>
      </c>
    </row>
    <row r="373" spans="1:20" ht="18" customHeight="1">
      <c r="A373" s="30" t="s">
        <v>555</v>
      </c>
      <c r="B373" s="31" t="s">
        <v>279</v>
      </c>
      <c r="C373" s="32">
        <v>5524.11</v>
      </c>
      <c r="D373" s="30"/>
      <c r="E373" s="32">
        <v>0</v>
      </c>
      <c r="F373" s="32">
        <v>0</v>
      </c>
      <c r="G373" s="32">
        <v>0</v>
      </c>
      <c r="H373" s="32">
        <v>0</v>
      </c>
      <c r="I373" s="33">
        <v>5524.11</v>
      </c>
      <c r="J373" s="32">
        <v>0</v>
      </c>
      <c r="K373" s="32">
        <v>0</v>
      </c>
      <c r="L373" s="32">
        <v>2320.23</v>
      </c>
      <c r="M373" s="32">
        <v>0</v>
      </c>
      <c r="N373" s="32">
        <v>0</v>
      </c>
      <c r="O373" s="33">
        <v>7844.34</v>
      </c>
      <c r="P373" s="32">
        <v>607.65</v>
      </c>
      <c r="Q373" s="32">
        <v>482.67</v>
      </c>
      <c r="R373" s="34">
        <v>-1.1368683772161603E-13</v>
      </c>
      <c r="S373" s="34">
        <v>1090.32</v>
      </c>
      <c r="T373" s="35">
        <v>6754.02</v>
      </c>
    </row>
    <row r="374" spans="1:20" ht="18" customHeight="1">
      <c r="A374" s="30" t="s">
        <v>556</v>
      </c>
      <c r="B374" s="36" t="s">
        <v>99</v>
      </c>
      <c r="C374" s="32">
        <v>6053.36</v>
      </c>
      <c r="D374" s="30"/>
      <c r="E374" s="32">
        <v>0</v>
      </c>
      <c r="F374" s="32">
        <v>0</v>
      </c>
      <c r="G374" s="32">
        <v>0</v>
      </c>
      <c r="H374" s="32">
        <v>0</v>
      </c>
      <c r="I374" s="33">
        <v>6053.36</v>
      </c>
      <c r="J374" s="32">
        <v>0</v>
      </c>
      <c r="K374" s="32">
        <v>0</v>
      </c>
      <c r="L374" s="32">
        <v>2432.41</v>
      </c>
      <c r="M374" s="32">
        <v>981.77</v>
      </c>
      <c r="N374" s="32">
        <v>0</v>
      </c>
      <c r="O374" s="33">
        <v>9467.54</v>
      </c>
      <c r="P374" s="32">
        <v>773.86</v>
      </c>
      <c r="Q374" s="32">
        <v>693.28</v>
      </c>
      <c r="R374" s="34">
        <v>1615.6600000000003</v>
      </c>
      <c r="S374" s="34">
        <v>3082.8</v>
      </c>
      <c r="T374" s="35">
        <v>6384.740000000001</v>
      </c>
    </row>
    <row r="375" spans="1:20" ht="18" customHeight="1">
      <c r="A375" s="30" t="s">
        <v>557</v>
      </c>
      <c r="B375" s="36" t="s">
        <v>50</v>
      </c>
      <c r="C375" s="32">
        <v>11254.57</v>
      </c>
      <c r="D375" s="30"/>
      <c r="E375" s="32">
        <v>0</v>
      </c>
      <c r="F375" s="32">
        <v>562.73</v>
      </c>
      <c r="G375" s="32">
        <v>0</v>
      </c>
      <c r="H375" s="32">
        <v>0</v>
      </c>
      <c r="I375" s="33">
        <v>11817.3</v>
      </c>
      <c r="J375" s="32">
        <v>0</v>
      </c>
      <c r="K375" s="32">
        <v>0</v>
      </c>
      <c r="L375" s="32">
        <v>2320.23</v>
      </c>
      <c r="M375" s="32">
        <v>3376.38</v>
      </c>
      <c r="N375" s="32">
        <v>0</v>
      </c>
      <c r="O375" s="33">
        <v>17513.91</v>
      </c>
      <c r="P375" s="32">
        <v>1299.9</v>
      </c>
      <c r="Q375" s="32">
        <v>2951.43</v>
      </c>
      <c r="R375" s="34">
        <v>0</v>
      </c>
      <c r="S375" s="34">
        <v>4251.33</v>
      </c>
      <c r="T375" s="35">
        <v>13262.58</v>
      </c>
    </row>
    <row r="376" spans="1:20" ht="18" customHeight="1">
      <c r="A376" s="30" t="s">
        <v>558</v>
      </c>
      <c r="B376" s="36" t="s">
        <v>559</v>
      </c>
      <c r="C376" s="32">
        <v>0</v>
      </c>
      <c r="D376" s="30" t="s">
        <v>123</v>
      </c>
      <c r="E376" s="32">
        <v>14968.8</v>
      </c>
      <c r="F376" s="32">
        <v>0</v>
      </c>
      <c r="G376" s="32">
        <v>0</v>
      </c>
      <c r="H376" s="32">
        <v>0</v>
      </c>
      <c r="I376" s="33">
        <v>14968.8</v>
      </c>
      <c r="J376" s="32">
        <v>0</v>
      </c>
      <c r="K376" s="32">
        <v>0</v>
      </c>
      <c r="L376" s="32">
        <v>2375.75</v>
      </c>
      <c r="M376" s="32">
        <v>0</v>
      </c>
      <c r="N376" s="32">
        <v>0</v>
      </c>
      <c r="O376" s="33">
        <v>17344.55</v>
      </c>
      <c r="P376" s="32">
        <v>1337.24</v>
      </c>
      <c r="Q376" s="32">
        <v>2879.32</v>
      </c>
      <c r="R376" s="34">
        <v>121.56999999999994</v>
      </c>
      <c r="S376" s="34">
        <v>4338.13</v>
      </c>
      <c r="T376" s="35">
        <v>13006.419999999998</v>
      </c>
    </row>
    <row r="377" spans="1:20" ht="18" customHeight="1">
      <c r="A377" s="30" t="s">
        <v>560</v>
      </c>
      <c r="B377" s="36" t="s">
        <v>175</v>
      </c>
      <c r="C377" s="32">
        <v>5871.55</v>
      </c>
      <c r="D377" s="30"/>
      <c r="E377" s="32">
        <v>0</v>
      </c>
      <c r="F377" s="32">
        <v>0</v>
      </c>
      <c r="G377" s="32">
        <v>0</v>
      </c>
      <c r="H377" s="32">
        <v>0</v>
      </c>
      <c r="I377" s="33">
        <v>5871.55</v>
      </c>
      <c r="J377" s="32">
        <v>0</v>
      </c>
      <c r="K377" s="32">
        <v>0</v>
      </c>
      <c r="L377" s="32">
        <v>1700</v>
      </c>
      <c r="M377" s="32">
        <v>0</v>
      </c>
      <c r="N377" s="32">
        <v>0</v>
      </c>
      <c r="O377" s="33">
        <v>7571.55</v>
      </c>
      <c r="P377" s="32">
        <v>645.87</v>
      </c>
      <c r="Q377" s="32">
        <v>567.7</v>
      </c>
      <c r="R377" s="34">
        <v>58.719999999999914</v>
      </c>
      <c r="S377" s="34">
        <v>1272.29</v>
      </c>
      <c r="T377" s="35">
        <v>6299.26</v>
      </c>
    </row>
    <row r="378" spans="1:20" ht="18" customHeight="1">
      <c r="A378" s="30" t="s">
        <v>561</v>
      </c>
      <c r="B378" s="36" t="s">
        <v>562</v>
      </c>
      <c r="C378" s="32">
        <v>12156.76</v>
      </c>
      <c r="D378" s="30"/>
      <c r="E378" s="32">
        <v>0</v>
      </c>
      <c r="F378" s="32">
        <v>0</v>
      </c>
      <c r="G378" s="32">
        <v>0</v>
      </c>
      <c r="H378" s="32">
        <v>0</v>
      </c>
      <c r="I378" s="33">
        <v>12156.76</v>
      </c>
      <c r="J378" s="32">
        <v>0</v>
      </c>
      <c r="K378" s="32">
        <v>0</v>
      </c>
      <c r="L378" s="32">
        <v>2375.75</v>
      </c>
      <c r="M378" s="32">
        <v>0</v>
      </c>
      <c r="N378" s="32">
        <v>0</v>
      </c>
      <c r="O378" s="33">
        <v>14532.51</v>
      </c>
      <c r="P378" s="32">
        <v>1337.24</v>
      </c>
      <c r="Q378" s="32">
        <v>2465.79</v>
      </c>
      <c r="R378" s="34">
        <v>2.2737367544323206E-13</v>
      </c>
      <c r="S378" s="34">
        <v>3803.03</v>
      </c>
      <c r="T378" s="35">
        <v>10729.48</v>
      </c>
    </row>
    <row r="379" spans="1:20" ht="18" customHeight="1">
      <c r="A379" s="30" t="s">
        <v>563</v>
      </c>
      <c r="B379" s="36" t="s">
        <v>235</v>
      </c>
      <c r="C379" s="32">
        <v>10828.91</v>
      </c>
      <c r="D379" s="30"/>
      <c r="E379" s="32">
        <v>0</v>
      </c>
      <c r="F379" s="32">
        <v>1082.89</v>
      </c>
      <c r="G379" s="32">
        <v>0</v>
      </c>
      <c r="H379" s="32">
        <v>0</v>
      </c>
      <c r="I379" s="33">
        <v>11911.8</v>
      </c>
      <c r="J379" s="32">
        <v>0</v>
      </c>
      <c r="K379" s="32">
        <v>0</v>
      </c>
      <c r="L379" s="32">
        <v>2375.75</v>
      </c>
      <c r="M379" s="32">
        <v>0</v>
      </c>
      <c r="N379" s="32">
        <v>0</v>
      </c>
      <c r="O379" s="33">
        <v>14287.55</v>
      </c>
      <c r="P379" s="32">
        <v>1310.3</v>
      </c>
      <c r="Q379" s="32">
        <v>1941.78</v>
      </c>
      <c r="R379" s="34">
        <v>108.28999999999996</v>
      </c>
      <c r="S379" s="34">
        <v>3360.37</v>
      </c>
      <c r="T379" s="35">
        <v>10927.18</v>
      </c>
    </row>
    <row r="380" spans="1:20" ht="18" customHeight="1">
      <c r="A380" s="30" t="s">
        <v>564</v>
      </c>
      <c r="B380" s="36" t="s">
        <v>32</v>
      </c>
      <c r="C380" s="32">
        <v>9646.11</v>
      </c>
      <c r="D380" s="30"/>
      <c r="E380" s="32">
        <v>0</v>
      </c>
      <c r="F380" s="32">
        <v>964.61</v>
      </c>
      <c r="G380" s="32">
        <v>0</v>
      </c>
      <c r="H380" s="32">
        <v>0</v>
      </c>
      <c r="I380" s="33">
        <v>10610.72</v>
      </c>
      <c r="J380" s="32">
        <v>0</v>
      </c>
      <c r="K380" s="32">
        <v>0</v>
      </c>
      <c r="L380" s="32">
        <v>2544.69</v>
      </c>
      <c r="M380" s="32">
        <v>0</v>
      </c>
      <c r="N380" s="32">
        <v>0</v>
      </c>
      <c r="O380" s="33">
        <v>13155.410000000002</v>
      </c>
      <c r="P380" s="32">
        <v>1167.18</v>
      </c>
      <c r="Q380" s="32">
        <v>1623.34</v>
      </c>
      <c r="R380" s="34">
        <v>0</v>
      </c>
      <c r="S380" s="34">
        <v>2790.52</v>
      </c>
      <c r="T380" s="35">
        <v>10364.890000000001</v>
      </c>
    </row>
    <row r="381" spans="1:20" ht="18" customHeight="1">
      <c r="A381" s="30" t="s">
        <v>565</v>
      </c>
      <c r="B381" s="36" t="s">
        <v>566</v>
      </c>
      <c r="C381" s="32">
        <v>6633.29</v>
      </c>
      <c r="D381" s="30"/>
      <c r="E381" s="32">
        <v>0</v>
      </c>
      <c r="F381" s="32">
        <v>0</v>
      </c>
      <c r="G381" s="32">
        <v>0</v>
      </c>
      <c r="H381" s="32">
        <v>0</v>
      </c>
      <c r="I381" s="33">
        <v>6633.29</v>
      </c>
      <c r="J381" s="32">
        <v>0</v>
      </c>
      <c r="K381" s="32">
        <v>0</v>
      </c>
      <c r="L381" s="32">
        <v>2320.23</v>
      </c>
      <c r="M381" s="32">
        <v>0</v>
      </c>
      <c r="N381" s="32">
        <v>0</v>
      </c>
      <c r="O381" s="33">
        <v>8953.52</v>
      </c>
      <c r="P381" s="32">
        <v>729.66</v>
      </c>
      <c r="Q381" s="32">
        <v>754.14</v>
      </c>
      <c r="R381" s="34">
        <v>1446.5100000000002</v>
      </c>
      <c r="S381" s="34">
        <v>2930.31</v>
      </c>
      <c r="T381" s="35">
        <v>6023.210000000001</v>
      </c>
    </row>
    <row r="382" spans="1:20" ht="18" customHeight="1">
      <c r="A382" s="30" t="s">
        <v>567</v>
      </c>
      <c r="B382" s="36" t="s">
        <v>136</v>
      </c>
      <c r="C382" s="32">
        <v>11696.97</v>
      </c>
      <c r="D382" s="30"/>
      <c r="E382" s="32">
        <v>0</v>
      </c>
      <c r="F382" s="32">
        <v>584.85</v>
      </c>
      <c r="G382" s="32">
        <v>0</v>
      </c>
      <c r="H382" s="32">
        <v>0</v>
      </c>
      <c r="I382" s="33">
        <v>12281.82</v>
      </c>
      <c r="J382" s="32">
        <v>0</v>
      </c>
      <c r="K382" s="32">
        <v>0</v>
      </c>
      <c r="L382" s="32">
        <v>2320.23</v>
      </c>
      <c r="M382" s="32">
        <v>0</v>
      </c>
      <c r="N382" s="32">
        <v>0</v>
      </c>
      <c r="O382" s="33">
        <v>14602.05</v>
      </c>
      <c r="P382" s="32">
        <v>1351</v>
      </c>
      <c r="Q382" s="32">
        <v>2136.62</v>
      </c>
      <c r="R382" s="34">
        <v>0</v>
      </c>
      <c r="S382" s="34">
        <v>3487.62</v>
      </c>
      <c r="T382" s="35">
        <v>11114.43</v>
      </c>
    </row>
    <row r="383" spans="1:20" ht="18" customHeight="1">
      <c r="A383" s="30" t="s">
        <v>568</v>
      </c>
      <c r="B383" s="36" t="s">
        <v>79</v>
      </c>
      <c r="C383" s="32">
        <v>8998.59</v>
      </c>
      <c r="D383" s="30"/>
      <c r="E383" s="32">
        <v>0</v>
      </c>
      <c r="F383" s="32">
        <v>2508.9</v>
      </c>
      <c r="G383" s="32">
        <v>0</v>
      </c>
      <c r="H383" s="32">
        <v>0</v>
      </c>
      <c r="I383" s="33">
        <v>11507.49</v>
      </c>
      <c r="J383" s="32">
        <v>0</v>
      </c>
      <c r="K383" s="32">
        <v>0</v>
      </c>
      <c r="L383" s="32">
        <v>2617.08</v>
      </c>
      <c r="M383" s="32">
        <v>4499.3</v>
      </c>
      <c r="N383" s="32">
        <v>0</v>
      </c>
      <c r="O383" s="33">
        <v>18623.87</v>
      </c>
      <c r="P383" s="32">
        <v>1166.84</v>
      </c>
      <c r="Q383" s="32">
        <v>3211.63</v>
      </c>
      <c r="R383" s="34">
        <v>2329.67</v>
      </c>
      <c r="S383" s="34">
        <v>6708.14</v>
      </c>
      <c r="T383" s="35">
        <v>11915.73</v>
      </c>
    </row>
    <row r="384" spans="1:20" ht="18" customHeight="1">
      <c r="A384" s="30" t="s">
        <v>569</v>
      </c>
      <c r="B384" s="31" t="s">
        <v>570</v>
      </c>
      <c r="C384" s="32">
        <v>11254.57</v>
      </c>
      <c r="D384" s="30"/>
      <c r="E384" s="32">
        <v>0</v>
      </c>
      <c r="F384" s="32">
        <v>562.73</v>
      </c>
      <c r="G384" s="32">
        <v>0</v>
      </c>
      <c r="H384" s="32">
        <v>0</v>
      </c>
      <c r="I384" s="33">
        <v>11817.3</v>
      </c>
      <c r="J384" s="32">
        <v>0</v>
      </c>
      <c r="K384" s="32">
        <v>0</v>
      </c>
      <c r="L384" s="32">
        <v>7471</v>
      </c>
      <c r="M384" s="32">
        <v>375.15</v>
      </c>
      <c r="N384" s="32">
        <v>0</v>
      </c>
      <c r="O384" s="33">
        <v>19663.45</v>
      </c>
      <c r="P384" s="32">
        <v>1299.9</v>
      </c>
      <c r="Q384" s="32">
        <v>2126.09</v>
      </c>
      <c r="R384" s="34">
        <v>-4.547473508864641E-13</v>
      </c>
      <c r="S384" s="34">
        <v>3425.99</v>
      </c>
      <c r="T384" s="35">
        <v>16237.46</v>
      </c>
    </row>
    <row r="385" spans="1:20" ht="18" customHeight="1">
      <c r="A385" s="30" t="s">
        <v>571</v>
      </c>
      <c r="B385" s="36" t="s">
        <v>64</v>
      </c>
      <c r="C385" s="32">
        <v>5871.55</v>
      </c>
      <c r="D385" s="30"/>
      <c r="E385" s="32">
        <v>0</v>
      </c>
      <c r="F385" s="32">
        <v>0</v>
      </c>
      <c r="G385" s="32">
        <v>0</v>
      </c>
      <c r="H385" s="32">
        <v>0</v>
      </c>
      <c r="I385" s="33">
        <v>5871.55</v>
      </c>
      <c r="J385" s="32">
        <v>0</v>
      </c>
      <c r="K385" s="32">
        <v>0</v>
      </c>
      <c r="L385" s="32">
        <v>1700</v>
      </c>
      <c r="M385" s="32">
        <v>0</v>
      </c>
      <c r="N385" s="32">
        <v>0</v>
      </c>
      <c r="O385" s="33">
        <v>7571.55</v>
      </c>
      <c r="P385" s="32">
        <v>645.87</v>
      </c>
      <c r="Q385" s="32">
        <v>955.22</v>
      </c>
      <c r="R385" s="34">
        <v>-1.1368683772161603E-13</v>
      </c>
      <c r="S385" s="34">
        <v>1601.09</v>
      </c>
      <c r="T385" s="35">
        <v>5970.46</v>
      </c>
    </row>
    <row r="386" spans="1:20" ht="18" customHeight="1">
      <c r="A386" s="30" t="s">
        <v>572</v>
      </c>
      <c r="B386" s="36" t="s">
        <v>138</v>
      </c>
      <c r="C386" s="32">
        <v>5871.55</v>
      </c>
      <c r="D386" s="30"/>
      <c r="E386" s="32">
        <v>0</v>
      </c>
      <c r="F386" s="32">
        <v>0</v>
      </c>
      <c r="G386" s="32">
        <v>0</v>
      </c>
      <c r="H386" s="32">
        <v>0</v>
      </c>
      <c r="I386" s="33">
        <v>5871.55</v>
      </c>
      <c r="J386" s="32">
        <v>0</v>
      </c>
      <c r="K386" s="32">
        <v>0</v>
      </c>
      <c r="L386" s="32">
        <v>2320.23</v>
      </c>
      <c r="M386" s="32">
        <v>0</v>
      </c>
      <c r="N386" s="32">
        <v>0</v>
      </c>
      <c r="O386" s="33">
        <v>8191.780000000001</v>
      </c>
      <c r="P386" s="32">
        <v>645.87</v>
      </c>
      <c r="Q386" s="32">
        <v>955.22</v>
      </c>
      <c r="R386" s="34">
        <v>58.719999999999914</v>
      </c>
      <c r="S386" s="34">
        <v>1659.81</v>
      </c>
      <c r="T386" s="35">
        <v>6531.970000000001</v>
      </c>
    </row>
    <row r="387" spans="1:20" ht="18" customHeight="1">
      <c r="A387" s="30" t="s">
        <v>573</v>
      </c>
      <c r="B387" s="36" t="s">
        <v>574</v>
      </c>
      <c r="C387" s="32">
        <v>11696.97</v>
      </c>
      <c r="D387" s="30"/>
      <c r="E387" s="32">
        <v>0</v>
      </c>
      <c r="F387" s="32">
        <v>584.85</v>
      </c>
      <c r="G387" s="32">
        <v>0</v>
      </c>
      <c r="H387" s="32">
        <v>0</v>
      </c>
      <c r="I387" s="33">
        <v>12281.82</v>
      </c>
      <c r="J387" s="32">
        <v>4093.94</v>
      </c>
      <c r="K387" s="32">
        <v>6140.91</v>
      </c>
      <c r="L387" s="32">
        <v>2320.23</v>
      </c>
      <c r="M387" s="32">
        <v>1169.7</v>
      </c>
      <c r="N387" s="32">
        <v>0</v>
      </c>
      <c r="O387" s="33">
        <v>26006.6</v>
      </c>
      <c r="P387" s="32">
        <v>1351</v>
      </c>
      <c r="Q387" s="32">
        <v>3584.12</v>
      </c>
      <c r="R387" s="34">
        <v>0</v>
      </c>
      <c r="S387" s="34">
        <v>4935.12</v>
      </c>
      <c r="T387" s="35">
        <v>21071.48</v>
      </c>
    </row>
    <row r="388" spans="1:20" ht="18" customHeight="1">
      <c r="A388" s="30" t="s">
        <v>575</v>
      </c>
      <c r="B388" s="36" t="s">
        <v>330</v>
      </c>
      <c r="C388" s="32">
        <v>11696.97</v>
      </c>
      <c r="D388" s="30"/>
      <c r="E388" s="32">
        <v>0</v>
      </c>
      <c r="F388" s="32">
        <v>584.85</v>
      </c>
      <c r="G388" s="32">
        <v>0</v>
      </c>
      <c r="H388" s="32">
        <v>0</v>
      </c>
      <c r="I388" s="33">
        <v>12281.82</v>
      </c>
      <c r="J388" s="32">
        <v>0</v>
      </c>
      <c r="K388" s="32">
        <v>0</v>
      </c>
      <c r="L388" s="32">
        <v>2320.23</v>
      </c>
      <c r="M388" s="32">
        <v>0</v>
      </c>
      <c r="N388" s="32">
        <v>0</v>
      </c>
      <c r="O388" s="33">
        <v>14602.05</v>
      </c>
      <c r="P388" s="32">
        <v>1351</v>
      </c>
      <c r="Q388" s="32">
        <v>2136.62</v>
      </c>
      <c r="R388" s="34">
        <v>0</v>
      </c>
      <c r="S388" s="34">
        <v>3487.62</v>
      </c>
      <c r="T388" s="35">
        <v>11114.43</v>
      </c>
    </row>
    <row r="389" spans="1:20" ht="18" customHeight="1">
      <c r="A389" s="30" t="s">
        <v>576</v>
      </c>
      <c r="B389" s="36" t="s">
        <v>32</v>
      </c>
      <c r="C389" s="32">
        <v>9646.11</v>
      </c>
      <c r="D389" s="30"/>
      <c r="E389" s="32">
        <v>0</v>
      </c>
      <c r="F389" s="32">
        <v>482.31</v>
      </c>
      <c r="G389" s="32">
        <v>0</v>
      </c>
      <c r="H389" s="32">
        <v>0</v>
      </c>
      <c r="I389" s="33">
        <v>10128.42</v>
      </c>
      <c r="J389" s="32">
        <v>0</v>
      </c>
      <c r="K389" s="32">
        <v>0</v>
      </c>
      <c r="L389" s="32">
        <v>2351.61</v>
      </c>
      <c r="M389" s="32">
        <v>0</v>
      </c>
      <c r="N389" s="32">
        <v>0</v>
      </c>
      <c r="O389" s="33">
        <v>12480.03</v>
      </c>
      <c r="P389" s="32">
        <v>1114.13</v>
      </c>
      <c r="Q389" s="32">
        <v>943.75</v>
      </c>
      <c r="R389" s="34">
        <v>2421.16</v>
      </c>
      <c r="S389" s="34">
        <v>4479.04</v>
      </c>
      <c r="T389" s="35">
        <v>8000.990000000001</v>
      </c>
    </row>
    <row r="390" spans="1:20" ht="18" customHeight="1">
      <c r="A390" s="30" t="s">
        <v>577</v>
      </c>
      <c r="B390" s="36" t="s">
        <v>405</v>
      </c>
      <c r="C390" s="32">
        <v>3754.57</v>
      </c>
      <c r="D390" s="30"/>
      <c r="E390" s="32">
        <v>0</v>
      </c>
      <c r="F390" s="32">
        <v>0</v>
      </c>
      <c r="G390" s="32">
        <v>0</v>
      </c>
      <c r="H390" s="32">
        <v>0</v>
      </c>
      <c r="I390" s="33">
        <v>3754.57</v>
      </c>
      <c r="J390" s="32">
        <v>0</v>
      </c>
      <c r="K390" s="32">
        <v>0</v>
      </c>
      <c r="L390" s="32">
        <v>6299.26</v>
      </c>
      <c r="M390" s="32">
        <v>0</v>
      </c>
      <c r="N390" s="32">
        <v>0</v>
      </c>
      <c r="O390" s="33">
        <v>10053.83</v>
      </c>
      <c r="P390" s="32">
        <v>413</v>
      </c>
      <c r="Q390" s="32">
        <v>146.44</v>
      </c>
      <c r="R390" s="34">
        <v>516.8599999999999</v>
      </c>
      <c r="S390" s="34">
        <v>1076.3</v>
      </c>
      <c r="T390" s="35">
        <v>8977.53</v>
      </c>
    </row>
    <row r="391" spans="1:20" ht="18" customHeight="1">
      <c r="A391" s="30" t="s">
        <v>578</v>
      </c>
      <c r="B391" s="36" t="s">
        <v>579</v>
      </c>
      <c r="C391" s="32">
        <v>3754.57</v>
      </c>
      <c r="D391" s="30"/>
      <c r="E391" s="32">
        <v>0</v>
      </c>
      <c r="F391" s="32">
        <v>0</v>
      </c>
      <c r="G391" s="32">
        <v>0</v>
      </c>
      <c r="H391" s="32">
        <v>0</v>
      </c>
      <c r="I391" s="33">
        <v>3754.57</v>
      </c>
      <c r="J391" s="32">
        <v>0</v>
      </c>
      <c r="K391" s="32">
        <v>0</v>
      </c>
      <c r="L391" s="32">
        <v>2351.61</v>
      </c>
      <c r="M391" s="32">
        <v>0</v>
      </c>
      <c r="N391" s="32">
        <v>0</v>
      </c>
      <c r="O391" s="33">
        <v>6106.18</v>
      </c>
      <c r="P391" s="32">
        <v>413</v>
      </c>
      <c r="Q391" s="32">
        <v>146.44</v>
      </c>
      <c r="R391" s="34">
        <v>194.70000000000005</v>
      </c>
      <c r="S391" s="34">
        <v>754.14</v>
      </c>
      <c r="T391" s="35">
        <v>5352.04</v>
      </c>
    </row>
    <row r="392" spans="1:20" ht="18" customHeight="1">
      <c r="A392" s="30" t="s">
        <v>580</v>
      </c>
      <c r="B392" s="36" t="s">
        <v>581</v>
      </c>
      <c r="C392" s="32">
        <v>12634.62</v>
      </c>
      <c r="D392" s="30"/>
      <c r="E392" s="32">
        <v>0</v>
      </c>
      <c r="F392" s="32">
        <v>0</v>
      </c>
      <c r="G392" s="32">
        <v>0</v>
      </c>
      <c r="H392" s="32">
        <v>0</v>
      </c>
      <c r="I392" s="33">
        <v>12634.62</v>
      </c>
      <c r="J392" s="32">
        <v>0</v>
      </c>
      <c r="K392" s="32">
        <v>0</v>
      </c>
      <c r="L392" s="32">
        <v>2375.75</v>
      </c>
      <c r="M392" s="32">
        <v>0</v>
      </c>
      <c r="N392" s="32">
        <v>0</v>
      </c>
      <c r="O392" s="33">
        <v>15010.37</v>
      </c>
      <c r="P392" s="32">
        <v>1389.81</v>
      </c>
      <c r="Q392" s="32">
        <v>2222.96</v>
      </c>
      <c r="R392" s="34">
        <v>2462.5499999999997</v>
      </c>
      <c r="S392" s="34">
        <v>6075.32</v>
      </c>
      <c r="T392" s="35">
        <v>8935.050000000001</v>
      </c>
    </row>
    <row r="393" spans="1:20" ht="18" customHeight="1">
      <c r="A393" s="30" t="s">
        <v>582</v>
      </c>
      <c r="B393" s="36" t="s">
        <v>188</v>
      </c>
      <c r="C393" s="32">
        <v>5017.5</v>
      </c>
      <c r="D393" s="30"/>
      <c r="E393" s="32">
        <v>0</v>
      </c>
      <c r="F393" s="32">
        <v>0</v>
      </c>
      <c r="G393" s="32">
        <v>0</v>
      </c>
      <c r="H393" s="32">
        <v>0</v>
      </c>
      <c r="I393" s="33">
        <v>5017.5</v>
      </c>
      <c r="J393" s="32">
        <v>0</v>
      </c>
      <c r="K393" s="32">
        <v>0</v>
      </c>
      <c r="L393" s="32">
        <v>2617.08</v>
      </c>
      <c r="M393" s="32">
        <v>1147.55</v>
      </c>
      <c r="N393" s="32">
        <v>0</v>
      </c>
      <c r="O393" s="33">
        <v>8782.13</v>
      </c>
      <c r="P393" s="32">
        <v>668.02</v>
      </c>
      <c r="Q393" s="32">
        <v>590.19</v>
      </c>
      <c r="R393" s="34">
        <v>1077.8899999999999</v>
      </c>
      <c r="S393" s="34">
        <v>2336.1</v>
      </c>
      <c r="T393" s="35">
        <v>6446.029999999999</v>
      </c>
    </row>
    <row r="394" spans="1:20" ht="18" customHeight="1">
      <c r="A394" s="30" t="s">
        <v>583</v>
      </c>
      <c r="B394" s="36" t="s">
        <v>584</v>
      </c>
      <c r="C394" s="32">
        <v>3543.06</v>
      </c>
      <c r="D394" s="30"/>
      <c r="E394" s="32">
        <v>0</v>
      </c>
      <c r="F394" s="32">
        <v>0</v>
      </c>
      <c r="G394" s="32">
        <v>0</v>
      </c>
      <c r="H394" s="32">
        <v>0</v>
      </c>
      <c r="I394" s="33">
        <v>3543.06</v>
      </c>
      <c r="J394" s="32">
        <v>0</v>
      </c>
      <c r="K394" s="32">
        <v>0</v>
      </c>
      <c r="L394" s="32">
        <v>1700</v>
      </c>
      <c r="M394" s="32">
        <v>0</v>
      </c>
      <c r="N394" s="32">
        <v>0</v>
      </c>
      <c r="O394" s="33">
        <v>5243.06</v>
      </c>
      <c r="P394" s="32">
        <v>389.74</v>
      </c>
      <c r="Q394" s="32">
        <v>118.2</v>
      </c>
      <c r="R394" s="34">
        <v>894.8999999999999</v>
      </c>
      <c r="S394" s="34">
        <v>1402.84</v>
      </c>
      <c r="T394" s="35">
        <v>3840.2199999999993</v>
      </c>
    </row>
    <row r="395" spans="1:20" ht="18" customHeight="1">
      <c r="A395" s="30" t="s">
        <v>585</v>
      </c>
      <c r="B395" s="36" t="s">
        <v>586</v>
      </c>
      <c r="C395" s="32">
        <v>12156.76</v>
      </c>
      <c r="D395" s="30"/>
      <c r="E395" s="32">
        <v>0</v>
      </c>
      <c r="F395" s="32">
        <v>0</v>
      </c>
      <c r="G395" s="32">
        <v>0</v>
      </c>
      <c r="H395" s="32">
        <v>0</v>
      </c>
      <c r="I395" s="33">
        <v>12156.76</v>
      </c>
      <c r="J395" s="32">
        <v>0</v>
      </c>
      <c r="K395" s="32">
        <v>0</v>
      </c>
      <c r="L395" s="32">
        <v>2375.75</v>
      </c>
      <c r="M395" s="32">
        <v>0</v>
      </c>
      <c r="N395" s="32">
        <v>0</v>
      </c>
      <c r="O395" s="33">
        <v>14532.51</v>
      </c>
      <c r="P395" s="32">
        <v>1337.24</v>
      </c>
      <c r="Q395" s="32">
        <v>2106.01</v>
      </c>
      <c r="R395" s="34">
        <v>-2.2737367544323206E-13</v>
      </c>
      <c r="S395" s="34">
        <v>3443.25</v>
      </c>
      <c r="T395" s="35">
        <v>11089.26</v>
      </c>
    </row>
    <row r="396" spans="1:20" ht="18" customHeight="1">
      <c r="A396" s="30" t="s">
        <v>587</v>
      </c>
      <c r="B396" s="36" t="s">
        <v>127</v>
      </c>
      <c r="C396" s="32">
        <v>8267.53</v>
      </c>
      <c r="D396" s="30"/>
      <c r="E396" s="32">
        <v>0</v>
      </c>
      <c r="F396" s="32">
        <v>413.38</v>
      </c>
      <c r="G396" s="32">
        <v>0</v>
      </c>
      <c r="H396" s="32">
        <v>0</v>
      </c>
      <c r="I396" s="33">
        <v>8680.91</v>
      </c>
      <c r="J396" s="32">
        <v>0</v>
      </c>
      <c r="K396" s="32">
        <v>0</v>
      </c>
      <c r="L396" s="32">
        <v>2544.69</v>
      </c>
      <c r="M396" s="32">
        <v>0</v>
      </c>
      <c r="N396" s="32">
        <v>0</v>
      </c>
      <c r="O396" s="33">
        <v>11225.6</v>
      </c>
      <c r="P396" s="32">
        <v>954.9</v>
      </c>
      <c r="Q396" s="32">
        <v>1255.29</v>
      </c>
      <c r="R396" s="34">
        <v>82.67999999999995</v>
      </c>
      <c r="S396" s="34">
        <v>2292.87</v>
      </c>
      <c r="T396" s="35">
        <v>8932.73</v>
      </c>
    </row>
    <row r="397" spans="1:20" ht="18" customHeight="1">
      <c r="A397" s="30" t="s">
        <v>588</v>
      </c>
      <c r="B397" s="36" t="s">
        <v>264</v>
      </c>
      <c r="C397" s="32">
        <v>8998.59</v>
      </c>
      <c r="D397" s="30"/>
      <c r="E397" s="32">
        <v>0</v>
      </c>
      <c r="F397" s="32">
        <v>899.86</v>
      </c>
      <c r="G397" s="32">
        <v>0</v>
      </c>
      <c r="H397" s="32">
        <v>0</v>
      </c>
      <c r="I397" s="33">
        <v>9898.45</v>
      </c>
      <c r="J397" s="32">
        <v>0</v>
      </c>
      <c r="K397" s="32">
        <v>0</v>
      </c>
      <c r="L397" s="32">
        <v>2761.87</v>
      </c>
      <c r="M397" s="32">
        <v>2699.58</v>
      </c>
      <c r="N397" s="32">
        <v>989.84</v>
      </c>
      <c r="O397" s="33">
        <v>16349.74</v>
      </c>
      <c r="P397" s="32">
        <v>989.84</v>
      </c>
      <c r="Q397" s="32">
        <v>2542.96</v>
      </c>
      <c r="R397" s="34">
        <v>2858.4299999999994</v>
      </c>
      <c r="S397" s="34">
        <v>6391.23</v>
      </c>
      <c r="T397" s="35">
        <v>9958.51</v>
      </c>
    </row>
    <row r="398" spans="1:20" ht="18" customHeight="1">
      <c r="A398" s="30" t="s">
        <v>589</v>
      </c>
      <c r="B398" s="36" t="s">
        <v>239</v>
      </c>
      <c r="C398" s="32">
        <v>5871.55</v>
      </c>
      <c r="D398" s="30"/>
      <c r="E398" s="32">
        <v>0</v>
      </c>
      <c r="F398" s="32">
        <v>0</v>
      </c>
      <c r="G398" s="32">
        <v>0</v>
      </c>
      <c r="H398" s="32">
        <v>0</v>
      </c>
      <c r="I398" s="33">
        <v>5871.55</v>
      </c>
      <c r="J398" s="32">
        <v>23.52</v>
      </c>
      <c r="K398" s="32">
        <v>0</v>
      </c>
      <c r="L398" s="32">
        <v>2747.98</v>
      </c>
      <c r="M398" s="32">
        <v>952.4</v>
      </c>
      <c r="N398" s="32">
        <v>0</v>
      </c>
      <c r="O398" s="33">
        <v>9595.45</v>
      </c>
      <c r="P398" s="32">
        <v>750.63</v>
      </c>
      <c r="Q398" s="32">
        <v>807.27</v>
      </c>
      <c r="R398" s="34">
        <v>26.510000000000105</v>
      </c>
      <c r="S398" s="34">
        <v>1584.41</v>
      </c>
      <c r="T398" s="35">
        <v>8011.040000000001</v>
      </c>
    </row>
    <row r="399" spans="1:20" ht="18" customHeight="1">
      <c r="A399" s="30" t="s">
        <v>590</v>
      </c>
      <c r="B399" s="36" t="s">
        <v>127</v>
      </c>
      <c r="C399" s="32">
        <v>8267.53</v>
      </c>
      <c r="D399" s="30"/>
      <c r="E399" s="32">
        <v>0</v>
      </c>
      <c r="F399" s="32">
        <v>413.38</v>
      </c>
      <c r="G399" s="32">
        <v>0</v>
      </c>
      <c r="H399" s="32">
        <v>0</v>
      </c>
      <c r="I399" s="33">
        <v>8680.91</v>
      </c>
      <c r="J399" s="32">
        <v>0</v>
      </c>
      <c r="K399" s="32">
        <v>0</v>
      </c>
      <c r="L399" s="32">
        <v>2320.23</v>
      </c>
      <c r="M399" s="32">
        <v>0</v>
      </c>
      <c r="N399" s="32">
        <v>0</v>
      </c>
      <c r="O399" s="33">
        <v>11001.14</v>
      </c>
      <c r="P399" s="32">
        <v>954.9</v>
      </c>
      <c r="Q399" s="32">
        <v>1255.29</v>
      </c>
      <c r="R399" s="34">
        <v>1727</v>
      </c>
      <c r="S399" s="34">
        <v>3937.19</v>
      </c>
      <c r="T399" s="35">
        <v>7063.949999999999</v>
      </c>
    </row>
    <row r="400" spans="1:20" ht="18" customHeight="1">
      <c r="A400" s="30" t="s">
        <v>591</v>
      </c>
      <c r="B400" s="31" t="s">
        <v>592</v>
      </c>
      <c r="C400" s="32">
        <v>11254.57</v>
      </c>
      <c r="D400" s="30"/>
      <c r="E400" s="32">
        <v>0</v>
      </c>
      <c r="F400" s="32">
        <v>562.73</v>
      </c>
      <c r="G400" s="32">
        <v>525.21</v>
      </c>
      <c r="H400" s="32">
        <v>0</v>
      </c>
      <c r="I400" s="33">
        <v>12342.509999999998</v>
      </c>
      <c r="J400" s="32">
        <v>0</v>
      </c>
      <c r="K400" s="32">
        <v>0</v>
      </c>
      <c r="L400" s="32">
        <v>2218.87</v>
      </c>
      <c r="M400" s="32">
        <v>1012.92</v>
      </c>
      <c r="N400" s="32">
        <v>0</v>
      </c>
      <c r="O400" s="33">
        <v>15574.299999999997</v>
      </c>
      <c r="P400" s="32">
        <v>1299.9</v>
      </c>
      <c r="Q400" s="32">
        <v>2445.91</v>
      </c>
      <c r="R400" s="34">
        <v>0</v>
      </c>
      <c r="S400" s="34">
        <v>3745.81</v>
      </c>
      <c r="T400" s="35">
        <v>11828.489999999998</v>
      </c>
    </row>
    <row r="401" spans="1:20" ht="18" customHeight="1">
      <c r="A401" s="30" t="s">
        <v>593</v>
      </c>
      <c r="B401" s="36" t="s">
        <v>594</v>
      </c>
      <c r="C401" s="32">
        <v>13131.26</v>
      </c>
      <c r="D401" s="30"/>
      <c r="E401" s="32">
        <v>0</v>
      </c>
      <c r="F401" s="32">
        <v>656.56</v>
      </c>
      <c r="G401" s="32">
        <v>0</v>
      </c>
      <c r="H401" s="32">
        <v>0</v>
      </c>
      <c r="I401" s="33">
        <v>13787.82</v>
      </c>
      <c r="J401" s="32">
        <v>0</v>
      </c>
      <c r="K401" s="32">
        <v>0</v>
      </c>
      <c r="L401" s="32">
        <v>2320.23</v>
      </c>
      <c r="M401" s="32">
        <v>3808.07</v>
      </c>
      <c r="N401" s="32">
        <v>0</v>
      </c>
      <c r="O401" s="33">
        <v>19916.12</v>
      </c>
      <c r="P401" s="32">
        <v>1516.66</v>
      </c>
      <c r="Q401" s="32">
        <v>4166.31</v>
      </c>
      <c r="R401" s="34">
        <v>749.9999999999998</v>
      </c>
      <c r="S401" s="34">
        <v>6432.97</v>
      </c>
      <c r="T401" s="35">
        <v>13483.149999999998</v>
      </c>
    </row>
    <row r="402" spans="1:20" ht="18" customHeight="1">
      <c r="A402" s="30" t="s">
        <v>595</v>
      </c>
      <c r="B402" s="36" t="s">
        <v>418</v>
      </c>
      <c r="C402" s="32">
        <v>11696.97</v>
      </c>
      <c r="D402" s="30"/>
      <c r="E402" s="32">
        <v>0</v>
      </c>
      <c r="F402" s="32">
        <v>584.85</v>
      </c>
      <c r="G402" s="32">
        <v>0</v>
      </c>
      <c r="H402" s="32">
        <v>0</v>
      </c>
      <c r="I402" s="33">
        <v>12281.82</v>
      </c>
      <c r="J402" s="32">
        <v>0</v>
      </c>
      <c r="K402" s="32">
        <v>0</v>
      </c>
      <c r="L402" s="32">
        <v>2320.23</v>
      </c>
      <c r="M402" s="32">
        <v>1169.7</v>
      </c>
      <c r="N402" s="32">
        <v>0</v>
      </c>
      <c r="O402" s="33">
        <v>15771.75</v>
      </c>
      <c r="P402" s="32">
        <v>1351</v>
      </c>
      <c r="Q402" s="32">
        <v>2458.28</v>
      </c>
      <c r="R402" s="34">
        <v>0</v>
      </c>
      <c r="S402" s="34">
        <v>3809.28</v>
      </c>
      <c r="T402" s="35">
        <v>11962.47</v>
      </c>
    </row>
    <row r="403" spans="1:20" ht="18" customHeight="1">
      <c r="A403" s="30" t="s">
        <v>596</v>
      </c>
      <c r="B403" s="36" t="s">
        <v>235</v>
      </c>
      <c r="C403" s="32">
        <v>6633.29</v>
      </c>
      <c r="D403" s="30"/>
      <c r="E403" s="32">
        <v>0</v>
      </c>
      <c r="F403" s="32">
        <v>0</v>
      </c>
      <c r="G403" s="32">
        <v>0</v>
      </c>
      <c r="H403" s="32">
        <v>0</v>
      </c>
      <c r="I403" s="33">
        <v>6633.29</v>
      </c>
      <c r="J403" s="32">
        <v>0</v>
      </c>
      <c r="K403" s="32">
        <v>0</v>
      </c>
      <c r="L403" s="32">
        <v>2351.61</v>
      </c>
      <c r="M403" s="32">
        <v>0</v>
      </c>
      <c r="N403" s="32">
        <v>0</v>
      </c>
      <c r="O403" s="33">
        <v>8984.9</v>
      </c>
      <c r="P403" s="32">
        <v>729.66</v>
      </c>
      <c r="Q403" s="32">
        <v>1191.94</v>
      </c>
      <c r="R403" s="34">
        <v>741.7600000000001</v>
      </c>
      <c r="S403" s="34">
        <v>2663.36</v>
      </c>
      <c r="T403" s="35">
        <v>6321.539999999999</v>
      </c>
    </row>
    <row r="404" spans="1:20" ht="18" customHeight="1">
      <c r="A404" s="30" t="s">
        <v>597</v>
      </c>
      <c r="B404" s="36" t="s">
        <v>206</v>
      </c>
      <c r="C404" s="32">
        <v>0</v>
      </c>
      <c r="D404" s="30" t="s">
        <v>123</v>
      </c>
      <c r="E404" s="32">
        <v>14968.8</v>
      </c>
      <c r="F404" s="32">
        <v>607.83</v>
      </c>
      <c r="G404" s="32">
        <v>0</v>
      </c>
      <c r="H404" s="32">
        <v>0</v>
      </c>
      <c r="I404" s="33">
        <v>15576.63</v>
      </c>
      <c r="J404" s="32">
        <v>0</v>
      </c>
      <c r="K404" s="32">
        <v>0</v>
      </c>
      <c r="L404" s="32">
        <v>2320.23</v>
      </c>
      <c r="M404" s="32">
        <v>0</v>
      </c>
      <c r="N404" s="32">
        <v>0</v>
      </c>
      <c r="O404" s="33">
        <v>17896.86</v>
      </c>
      <c r="P404" s="32">
        <v>1404.11</v>
      </c>
      <c r="Q404" s="32">
        <v>2884.34</v>
      </c>
      <c r="R404" s="34">
        <v>522.72</v>
      </c>
      <c r="S404" s="34">
        <v>4811.17</v>
      </c>
      <c r="T404" s="35">
        <v>13085.69</v>
      </c>
    </row>
    <row r="405" spans="1:20" ht="18" customHeight="1">
      <c r="A405" s="30" t="s">
        <v>598</v>
      </c>
      <c r="B405" s="36" t="s">
        <v>599</v>
      </c>
      <c r="C405" s="32">
        <v>3978.79</v>
      </c>
      <c r="D405" s="30"/>
      <c r="E405" s="32">
        <v>0</v>
      </c>
      <c r="F405" s="32">
        <v>0</v>
      </c>
      <c r="G405" s="32">
        <v>0</v>
      </c>
      <c r="H405" s="32">
        <v>0</v>
      </c>
      <c r="I405" s="33">
        <v>3978.79</v>
      </c>
      <c r="J405" s="32">
        <v>0</v>
      </c>
      <c r="K405" s="32">
        <v>0</v>
      </c>
      <c r="L405" s="32">
        <v>2320.23</v>
      </c>
      <c r="M405" s="32">
        <v>0</v>
      </c>
      <c r="N405" s="32">
        <v>0</v>
      </c>
      <c r="O405" s="33">
        <v>6299.02</v>
      </c>
      <c r="P405" s="32">
        <v>437.67</v>
      </c>
      <c r="Q405" s="32">
        <v>176.37</v>
      </c>
      <c r="R405" s="34">
        <v>1009.29</v>
      </c>
      <c r="S405" s="34">
        <v>1623.33</v>
      </c>
      <c r="T405" s="35">
        <v>4675.6900000000005</v>
      </c>
    </row>
    <row r="406" spans="1:20" ht="18" customHeight="1">
      <c r="A406" s="30" t="s">
        <v>600</v>
      </c>
      <c r="B406" s="36" t="s">
        <v>601</v>
      </c>
      <c r="C406" s="32">
        <v>5695.18</v>
      </c>
      <c r="D406" s="30"/>
      <c r="E406" s="32">
        <v>0</v>
      </c>
      <c r="F406" s="32">
        <v>0</v>
      </c>
      <c r="G406" s="32">
        <v>0</v>
      </c>
      <c r="H406" s="32">
        <v>0</v>
      </c>
      <c r="I406" s="33">
        <v>5695.18</v>
      </c>
      <c r="J406" s="32">
        <v>0</v>
      </c>
      <c r="K406" s="32">
        <v>0</v>
      </c>
      <c r="L406" s="32">
        <v>2375.75</v>
      </c>
      <c r="M406" s="32">
        <v>0</v>
      </c>
      <c r="N406" s="32">
        <v>0</v>
      </c>
      <c r="O406" s="33">
        <v>8070.93</v>
      </c>
      <c r="P406" s="32">
        <v>626.47</v>
      </c>
      <c r="Q406" s="32">
        <v>472.4</v>
      </c>
      <c r="R406" s="34">
        <v>1278.9999999999998</v>
      </c>
      <c r="S406" s="34">
        <v>2377.87</v>
      </c>
      <c r="T406" s="35">
        <v>5693.06</v>
      </c>
    </row>
    <row r="407" spans="1:20" ht="18" customHeight="1">
      <c r="A407" s="30" t="s">
        <v>602</v>
      </c>
      <c r="B407" s="36" t="s">
        <v>603</v>
      </c>
      <c r="C407" s="32">
        <v>7954.84</v>
      </c>
      <c r="D407" s="30"/>
      <c r="E407" s="32">
        <v>0</v>
      </c>
      <c r="F407" s="32">
        <v>795.48</v>
      </c>
      <c r="G407" s="32">
        <v>0</v>
      </c>
      <c r="H407" s="32">
        <v>0</v>
      </c>
      <c r="I407" s="33">
        <v>8750.32</v>
      </c>
      <c r="J407" s="32">
        <v>0</v>
      </c>
      <c r="K407" s="32">
        <v>0</v>
      </c>
      <c r="L407" s="32">
        <v>2351.61</v>
      </c>
      <c r="M407" s="32">
        <v>0</v>
      </c>
      <c r="N407" s="32">
        <v>0</v>
      </c>
      <c r="O407" s="33">
        <v>11101.93</v>
      </c>
      <c r="P407" s="32">
        <v>962.54</v>
      </c>
      <c r="Q407" s="32">
        <v>1272.28</v>
      </c>
      <c r="R407" s="34">
        <v>79.54999999999995</v>
      </c>
      <c r="S407" s="34">
        <v>2314.37</v>
      </c>
      <c r="T407" s="35">
        <v>8787.560000000001</v>
      </c>
    </row>
    <row r="408" spans="1:20" ht="18" customHeight="1">
      <c r="A408" s="30" t="s">
        <v>604</v>
      </c>
      <c r="B408" s="36" t="s">
        <v>130</v>
      </c>
      <c r="C408" s="32">
        <v>6752.74</v>
      </c>
      <c r="D408" s="30"/>
      <c r="E408" s="32">
        <v>0</v>
      </c>
      <c r="F408" s="32">
        <v>675.27</v>
      </c>
      <c r="G408" s="32">
        <v>0</v>
      </c>
      <c r="H408" s="32">
        <v>0</v>
      </c>
      <c r="I408" s="33">
        <v>7428.01</v>
      </c>
      <c r="J408" s="32">
        <v>0</v>
      </c>
      <c r="K408" s="32">
        <v>0</v>
      </c>
      <c r="L408" s="32">
        <v>1700</v>
      </c>
      <c r="M408" s="32">
        <v>0</v>
      </c>
      <c r="N408" s="32">
        <v>0</v>
      </c>
      <c r="O408" s="33">
        <v>9128.01</v>
      </c>
      <c r="P408" s="32">
        <v>817.08</v>
      </c>
      <c r="Q408" s="32">
        <v>948.65</v>
      </c>
      <c r="R408" s="34">
        <v>0</v>
      </c>
      <c r="S408" s="34">
        <v>1765.73</v>
      </c>
      <c r="T408" s="35">
        <v>7362.280000000001</v>
      </c>
    </row>
    <row r="409" spans="1:20" ht="18" customHeight="1">
      <c r="A409" s="30" t="s">
        <v>605</v>
      </c>
      <c r="B409" s="36" t="s">
        <v>606</v>
      </c>
      <c r="C409" s="32">
        <v>11696.97</v>
      </c>
      <c r="D409" s="30"/>
      <c r="E409" s="32">
        <v>0</v>
      </c>
      <c r="F409" s="32">
        <v>584.85</v>
      </c>
      <c r="G409" s="32">
        <v>0</v>
      </c>
      <c r="H409" s="32">
        <v>0</v>
      </c>
      <c r="I409" s="33">
        <v>12281.82</v>
      </c>
      <c r="J409" s="32">
        <v>0</v>
      </c>
      <c r="K409" s="32">
        <v>0</v>
      </c>
      <c r="L409" s="32">
        <v>7677.45</v>
      </c>
      <c r="M409" s="32">
        <v>0</v>
      </c>
      <c r="N409" s="32">
        <v>0</v>
      </c>
      <c r="O409" s="33">
        <v>19959.27</v>
      </c>
      <c r="P409" s="32">
        <v>1351</v>
      </c>
      <c r="Q409" s="32">
        <v>2136.62</v>
      </c>
      <c r="R409" s="34">
        <v>0</v>
      </c>
      <c r="S409" s="34">
        <v>3487.62</v>
      </c>
      <c r="T409" s="35">
        <v>16471.65</v>
      </c>
    </row>
    <row r="410" spans="1:20" ht="18" customHeight="1">
      <c r="A410" s="30" t="s">
        <v>607</v>
      </c>
      <c r="B410" s="36" t="s">
        <v>608</v>
      </c>
      <c r="C410" s="32">
        <v>5695.18</v>
      </c>
      <c r="D410" s="30"/>
      <c r="E410" s="32">
        <v>0</v>
      </c>
      <c r="F410" s="32">
        <v>0</v>
      </c>
      <c r="G410" s="32">
        <v>0</v>
      </c>
      <c r="H410" s="32">
        <v>0</v>
      </c>
      <c r="I410" s="33">
        <v>5695.18</v>
      </c>
      <c r="J410" s="32">
        <v>0</v>
      </c>
      <c r="K410" s="32">
        <v>0</v>
      </c>
      <c r="L410" s="32">
        <v>2320.23</v>
      </c>
      <c r="M410" s="32">
        <v>0</v>
      </c>
      <c r="N410" s="32">
        <v>0</v>
      </c>
      <c r="O410" s="33">
        <v>8015.41</v>
      </c>
      <c r="P410" s="32">
        <v>626.47</v>
      </c>
      <c r="Q410" s="32">
        <v>524.54</v>
      </c>
      <c r="R410" s="34">
        <v>0</v>
      </c>
      <c r="S410" s="34">
        <v>1151.01</v>
      </c>
      <c r="T410" s="35">
        <v>6864.4</v>
      </c>
    </row>
    <row r="411" spans="1:20" ht="18" customHeight="1">
      <c r="A411" s="30" t="s">
        <v>609</v>
      </c>
      <c r="B411" s="36" t="s">
        <v>566</v>
      </c>
      <c r="C411" s="32">
        <v>12156.76</v>
      </c>
      <c r="D411" s="30"/>
      <c r="E411" s="32">
        <v>0</v>
      </c>
      <c r="F411" s="32">
        <v>1215.68</v>
      </c>
      <c r="G411" s="32">
        <v>0</v>
      </c>
      <c r="H411" s="32">
        <v>0</v>
      </c>
      <c r="I411" s="33">
        <v>13372.44</v>
      </c>
      <c r="J411" s="32">
        <v>0</v>
      </c>
      <c r="K411" s="32">
        <v>0</v>
      </c>
      <c r="L411" s="32">
        <v>2351.61</v>
      </c>
      <c r="M411" s="32">
        <v>0</v>
      </c>
      <c r="N411" s="32">
        <v>0</v>
      </c>
      <c r="O411" s="33">
        <v>15724.05</v>
      </c>
      <c r="P411" s="32">
        <v>1470.97</v>
      </c>
      <c r="Q411" s="32">
        <v>2403.54</v>
      </c>
      <c r="R411" s="34">
        <v>2.2737367544323206E-13</v>
      </c>
      <c r="S411" s="34">
        <v>3874.51</v>
      </c>
      <c r="T411" s="35">
        <v>11849.54</v>
      </c>
    </row>
    <row r="412" spans="1:20" ht="18" customHeight="1">
      <c r="A412" s="30" t="s">
        <v>610</v>
      </c>
      <c r="B412" s="36" t="s">
        <v>32</v>
      </c>
      <c r="C412" s="32">
        <v>6633.29</v>
      </c>
      <c r="D412" s="30"/>
      <c r="E412" s="32">
        <v>0</v>
      </c>
      <c r="F412" s="32">
        <v>0</v>
      </c>
      <c r="G412" s="32">
        <v>0</v>
      </c>
      <c r="H412" s="32">
        <v>0</v>
      </c>
      <c r="I412" s="33">
        <v>6633.29</v>
      </c>
      <c r="J412" s="32">
        <v>0</v>
      </c>
      <c r="K412" s="32">
        <v>0</v>
      </c>
      <c r="L412" s="32">
        <v>2320.23</v>
      </c>
      <c r="M412" s="32">
        <v>0</v>
      </c>
      <c r="N412" s="32">
        <v>0</v>
      </c>
      <c r="O412" s="33">
        <v>8953.52</v>
      </c>
      <c r="P412" s="32">
        <v>729.66</v>
      </c>
      <c r="Q412" s="32">
        <v>649.86</v>
      </c>
      <c r="R412" s="34">
        <v>66.32999999999993</v>
      </c>
      <c r="S412" s="34">
        <v>1445.85</v>
      </c>
      <c r="T412" s="35">
        <v>7507.67</v>
      </c>
    </row>
    <row r="413" spans="1:20" ht="18" customHeight="1">
      <c r="A413" s="30" t="s">
        <v>611</v>
      </c>
      <c r="B413" s="36" t="s">
        <v>136</v>
      </c>
      <c r="C413" s="32">
        <v>11696.97</v>
      </c>
      <c r="D413" s="30"/>
      <c r="E413" s="32">
        <v>0</v>
      </c>
      <c r="F413" s="32">
        <v>1169.7</v>
      </c>
      <c r="G413" s="32">
        <v>0</v>
      </c>
      <c r="H413" s="32">
        <v>0</v>
      </c>
      <c r="I413" s="33">
        <v>12866.67</v>
      </c>
      <c r="J413" s="32">
        <v>0</v>
      </c>
      <c r="K413" s="32">
        <v>0</v>
      </c>
      <c r="L413" s="32">
        <v>2320.23</v>
      </c>
      <c r="M413" s="32">
        <v>0</v>
      </c>
      <c r="N413" s="32">
        <v>0</v>
      </c>
      <c r="O413" s="33">
        <v>15186.9</v>
      </c>
      <c r="P413" s="32">
        <v>1415.33</v>
      </c>
      <c r="Q413" s="32">
        <v>2279.76</v>
      </c>
      <c r="R413" s="34">
        <v>2034.12</v>
      </c>
      <c r="S413" s="34">
        <v>5729.21</v>
      </c>
      <c r="T413" s="35">
        <v>9457.689999999999</v>
      </c>
    </row>
    <row r="414" spans="1:20" ht="18" customHeight="1">
      <c r="A414" s="30" t="s">
        <v>612</v>
      </c>
      <c r="B414" s="36" t="s">
        <v>613</v>
      </c>
      <c r="C414" s="32">
        <v>2977.32</v>
      </c>
      <c r="D414" s="30"/>
      <c r="E414" s="32">
        <v>0</v>
      </c>
      <c r="F414" s="32">
        <v>0</v>
      </c>
      <c r="G414" s="32">
        <v>0</v>
      </c>
      <c r="H414" s="32">
        <v>0</v>
      </c>
      <c r="I414" s="33">
        <v>2977.32</v>
      </c>
      <c r="J414" s="32">
        <v>0</v>
      </c>
      <c r="K414" s="32">
        <v>0</v>
      </c>
      <c r="L414" s="32">
        <f>2351.61+-309.09</f>
        <v>2042.5200000000002</v>
      </c>
      <c r="M414" s="32">
        <v>0</v>
      </c>
      <c r="N414" s="32">
        <v>0</v>
      </c>
      <c r="O414" s="33">
        <v>5328.93</v>
      </c>
      <c r="P414" s="32">
        <v>283.84</v>
      </c>
      <c r="Q414" s="32">
        <v>26.96</v>
      </c>
      <c r="R414" s="34">
        <v>1135.8300000000002</v>
      </c>
      <c r="S414" s="34">
        <v>1446.63</v>
      </c>
      <c r="T414" s="35">
        <v>3882.3</v>
      </c>
    </row>
    <row r="415" spans="1:20" ht="18" customHeight="1">
      <c r="A415" s="30" t="s">
        <v>614</v>
      </c>
      <c r="B415" s="36" t="s">
        <v>282</v>
      </c>
      <c r="C415" s="32">
        <v>6053.36</v>
      </c>
      <c r="D415" s="30"/>
      <c r="E415" s="32">
        <v>0</v>
      </c>
      <c r="F415" s="32">
        <v>0</v>
      </c>
      <c r="G415" s="32">
        <v>0</v>
      </c>
      <c r="H415" s="32">
        <v>0</v>
      </c>
      <c r="I415" s="33">
        <v>6053.36</v>
      </c>
      <c r="J415" s="32">
        <v>0</v>
      </c>
      <c r="K415" s="32">
        <v>0</v>
      </c>
      <c r="L415" s="32">
        <v>2328.31</v>
      </c>
      <c r="M415" s="32">
        <v>3590.29</v>
      </c>
      <c r="N415" s="32">
        <v>0</v>
      </c>
      <c r="O415" s="33">
        <v>11971.96</v>
      </c>
      <c r="P415" s="32">
        <v>727.87</v>
      </c>
      <c r="Q415" s="32">
        <v>1582.48</v>
      </c>
      <c r="R415" s="34">
        <v>60.530000000000086</v>
      </c>
      <c r="S415" s="34">
        <v>2370.88</v>
      </c>
      <c r="T415" s="35">
        <v>9601.079999999998</v>
      </c>
    </row>
    <row r="416" spans="1:20" ht="18" customHeight="1">
      <c r="A416" s="30" t="s">
        <v>615</v>
      </c>
      <c r="B416" s="36" t="s">
        <v>258</v>
      </c>
      <c r="C416" s="32">
        <v>5695.18</v>
      </c>
      <c r="D416" s="30"/>
      <c r="E416" s="32">
        <v>0</v>
      </c>
      <c r="F416" s="32">
        <v>0</v>
      </c>
      <c r="G416" s="32">
        <v>0</v>
      </c>
      <c r="H416" s="32">
        <v>0</v>
      </c>
      <c r="I416" s="33">
        <v>5695.18</v>
      </c>
      <c r="J416" s="32">
        <v>0</v>
      </c>
      <c r="K416" s="32">
        <v>0</v>
      </c>
      <c r="L416" s="32">
        <v>4851.42</v>
      </c>
      <c r="M416" s="32">
        <v>0</v>
      </c>
      <c r="N416" s="32">
        <v>0</v>
      </c>
      <c r="O416" s="33">
        <v>10546.6</v>
      </c>
      <c r="P416" s="32">
        <v>626.47</v>
      </c>
      <c r="Q416" s="32">
        <v>524.54</v>
      </c>
      <c r="R416" s="34">
        <v>0</v>
      </c>
      <c r="S416" s="34">
        <v>1151.01</v>
      </c>
      <c r="T416" s="35">
        <v>9395.59</v>
      </c>
    </row>
    <row r="417" spans="1:20" ht="18" customHeight="1">
      <c r="A417" s="30" t="s">
        <v>616</v>
      </c>
      <c r="B417" s="31" t="s">
        <v>87</v>
      </c>
      <c r="C417" s="32">
        <v>11254.57</v>
      </c>
      <c r="D417" s="30"/>
      <c r="E417" s="32">
        <v>0</v>
      </c>
      <c r="F417" s="32">
        <v>562.73</v>
      </c>
      <c r="G417" s="32">
        <v>0</v>
      </c>
      <c r="H417" s="32">
        <v>0</v>
      </c>
      <c r="I417" s="33">
        <v>11817.3</v>
      </c>
      <c r="J417" s="32">
        <v>0</v>
      </c>
      <c r="K417" s="32">
        <v>0</v>
      </c>
      <c r="L417" s="32">
        <v>2320.23</v>
      </c>
      <c r="M417" s="32">
        <v>0</v>
      </c>
      <c r="N417" s="32">
        <v>0</v>
      </c>
      <c r="O417" s="33">
        <v>14137.53</v>
      </c>
      <c r="P417" s="32">
        <v>1299.9</v>
      </c>
      <c r="Q417" s="32">
        <v>2022.93</v>
      </c>
      <c r="R417" s="34">
        <v>-2.2737367544323206E-13</v>
      </c>
      <c r="S417" s="34">
        <v>3322.83</v>
      </c>
      <c r="T417" s="35">
        <v>10814.7</v>
      </c>
    </row>
    <row r="418" spans="1:20" ht="18" customHeight="1">
      <c r="A418" s="30" t="s">
        <v>617</v>
      </c>
      <c r="B418" s="36" t="s">
        <v>618</v>
      </c>
      <c r="C418" s="32">
        <v>7954.84</v>
      </c>
      <c r="D418" s="30"/>
      <c r="E418" s="32">
        <v>0</v>
      </c>
      <c r="F418" s="32">
        <v>397.74</v>
      </c>
      <c r="G418" s="32">
        <v>0</v>
      </c>
      <c r="H418" s="32">
        <v>0</v>
      </c>
      <c r="I418" s="33">
        <v>8352.58</v>
      </c>
      <c r="J418" s="32">
        <v>2784.19</v>
      </c>
      <c r="K418" s="32">
        <v>4176.29</v>
      </c>
      <c r="L418" s="32">
        <v>2320.23</v>
      </c>
      <c r="M418" s="32">
        <v>0</v>
      </c>
      <c r="N418" s="32">
        <v>0</v>
      </c>
      <c r="O418" s="33">
        <v>17633.29</v>
      </c>
      <c r="P418" s="32">
        <v>918.78</v>
      </c>
      <c r="Q418" s="32">
        <v>1940.59</v>
      </c>
      <c r="R418" s="34">
        <v>1675.5600000000002</v>
      </c>
      <c r="S418" s="34">
        <v>4534.93</v>
      </c>
      <c r="T418" s="35">
        <v>13098.36</v>
      </c>
    </row>
    <row r="419" spans="1:20" ht="18" customHeight="1">
      <c r="A419" s="30" t="s">
        <v>619</v>
      </c>
      <c r="B419" s="31" t="s">
        <v>91</v>
      </c>
      <c r="C419" s="32">
        <v>11254.57</v>
      </c>
      <c r="D419" s="30"/>
      <c r="E419" s="32">
        <v>0</v>
      </c>
      <c r="F419" s="32">
        <v>562.73</v>
      </c>
      <c r="G419" s="32">
        <v>0</v>
      </c>
      <c r="H419" s="32">
        <v>0</v>
      </c>
      <c r="I419" s="33">
        <v>11817.3</v>
      </c>
      <c r="J419" s="32">
        <v>0</v>
      </c>
      <c r="K419" s="32">
        <v>0</v>
      </c>
      <c r="L419" s="32">
        <v>2351.61</v>
      </c>
      <c r="M419" s="32">
        <v>0</v>
      </c>
      <c r="N419" s="32">
        <v>0</v>
      </c>
      <c r="O419" s="33">
        <v>14168.91</v>
      </c>
      <c r="P419" s="32">
        <v>1299.9</v>
      </c>
      <c r="Q419" s="32">
        <v>2022.93</v>
      </c>
      <c r="R419" s="34">
        <v>-2.2737367544323206E-13</v>
      </c>
      <c r="S419" s="34">
        <v>3322.83</v>
      </c>
      <c r="T419" s="35">
        <v>10846.08</v>
      </c>
    </row>
    <row r="420" spans="1:20" ht="18" customHeight="1">
      <c r="A420" s="30" t="s">
        <v>620</v>
      </c>
      <c r="B420" s="36" t="s">
        <v>136</v>
      </c>
      <c r="C420" s="32">
        <v>13131.26</v>
      </c>
      <c r="D420" s="30"/>
      <c r="E420" s="32">
        <v>0</v>
      </c>
      <c r="F420" s="32">
        <v>656.56</v>
      </c>
      <c r="G420" s="32">
        <v>0</v>
      </c>
      <c r="H420" s="32">
        <v>0</v>
      </c>
      <c r="I420" s="33">
        <v>13787.82</v>
      </c>
      <c r="J420" s="32">
        <v>0</v>
      </c>
      <c r="K420" s="32">
        <v>0</v>
      </c>
      <c r="L420" s="32">
        <v>16139.43</v>
      </c>
      <c r="M420" s="32">
        <v>0</v>
      </c>
      <c r="N420" s="32">
        <v>0</v>
      </c>
      <c r="O420" s="33">
        <v>29927.25</v>
      </c>
      <c r="P420" s="32">
        <v>1516.66</v>
      </c>
      <c r="Q420" s="32">
        <v>2505.21</v>
      </c>
      <c r="R420" s="34">
        <v>-2.2737367544323206E-13</v>
      </c>
      <c r="S420" s="34">
        <v>4021.87</v>
      </c>
      <c r="T420" s="35">
        <v>25905.38</v>
      </c>
    </row>
    <row r="421" spans="1:20" ht="18" customHeight="1">
      <c r="A421" s="30" t="s">
        <v>621</v>
      </c>
      <c r="B421" s="36" t="s">
        <v>103</v>
      </c>
      <c r="C421" s="32">
        <v>7493.88</v>
      </c>
      <c r="D421" s="30"/>
      <c r="E421" s="32">
        <v>0</v>
      </c>
      <c r="F421" s="32">
        <v>0</v>
      </c>
      <c r="G421" s="32">
        <v>0</v>
      </c>
      <c r="H421" s="32">
        <v>0</v>
      </c>
      <c r="I421" s="33">
        <v>7493.88</v>
      </c>
      <c r="J421" s="32">
        <v>0</v>
      </c>
      <c r="K421" s="32">
        <v>0</v>
      </c>
      <c r="L421" s="32">
        <v>2761.87</v>
      </c>
      <c r="M421" s="32">
        <v>3746.94</v>
      </c>
      <c r="N421" s="32">
        <v>0</v>
      </c>
      <c r="O421" s="33">
        <v>14002.69</v>
      </c>
      <c r="P421" s="32">
        <v>824.33</v>
      </c>
      <c r="Q421" s="32">
        <v>1890.9</v>
      </c>
      <c r="R421" s="34">
        <v>1925.2900000000004</v>
      </c>
      <c r="S421" s="34">
        <v>4640.52</v>
      </c>
      <c r="T421" s="35">
        <v>9362.17</v>
      </c>
    </row>
    <row r="422" spans="1:20" ht="18" customHeight="1">
      <c r="A422" s="30" t="s">
        <v>622</v>
      </c>
      <c r="B422" s="36" t="s">
        <v>64</v>
      </c>
      <c r="C422" s="32">
        <v>8211.83</v>
      </c>
      <c r="D422" s="30"/>
      <c r="E422" s="32">
        <v>0</v>
      </c>
      <c r="F422" s="32">
        <v>0</v>
      </c>
      <c r="G422" s="32">
        <v>0</v>
      </c>
      <c r="H422" s="32">
        <v>0</v>
      </c>
      <c r="I422" s="33">
        <v>8211.83</v>
      </c>
      <c r="J422" s="32">
        <v>0</v>
      </c>
      <c r="K422" s="32">
        <v>0</v>
      </c>
      <c r="L422" s="32">
        <v>2375.75</v>
      </c>
      <c r="M422" s="32">
        <v>920.9</v>
      </c>
      <c r="N422" s="32">
        <v>0</v>
      </c>
      <c r="O422" s="33">
        <v>11508.48</v>
      </c>
      <c r="P422" s="32">
        <v>1004.6</v>
      </c>
      <c r="Q422" s="32">
        <v>1330.02</v>
      </c>
      <c r="R422" s="34">
        <v>954.9900000000001</v>
      </c>
      <c r="S422" s="34">
        <v>3289.61</v>
      </c>
      <c r="T422" s="35">
        <v>8218.869999999999</v>
      </c>
    </row>
    <row r="423" spans="1:20" ht="18" customHeight="1">
      <c r="A423" s="30" t="s">
        <v>623</v>
      </c>
      <c r="B423" s="36" t="s">
        <v>613</v>
      </c>
      <c r="C423" s="32">
        <v>12156.76</v>
      </c>
      <c r="D423" s="30"/>
      <c r="E423" s="32">
        <v>0</v>
      </c>
      <c r="F423" s="32">
        <v>607.84</v>
      </c>
      <c r="G423" s="32">
        <v>0</v>
      </c>
      <c r="H423" s="32">
        <v>0</v>
      </c>
      <c r="I423" s="33">
        <v>12764.6</v>
      </c>
      <c r="J423" s="32">
        <v>0</v>
      </c>
      <c r="K423" s="32">
        <v>0</v>
      </c>
      <c r="L423" s="32">
        <v>3146.25</v>
      </c>
      <c r="M423" s="32">
        <v>3565.98</v>
      </c>
      <c r="N423" s="32">
        <v>0</v>
      </c>
      <c r="O423" s="33">
        <v>19476.83</v>
      </c>
      <c r="P423" s="32">
        <v>1404.11</v>
      </c>
      <c r="Q423" s="32">
        <v>3183.28</v>
      </c>
      <c r="R423" s="34">
        <v>2726.45</v>
      </c>
      <c r="S423" s="34">
        <v>7313.84</v>
      </c>
      <c r="T423" s="35">
        <v>12162.990000000002</v>
      </c>
    </row>
    <row r="424" spans="1:20" ht="18" customHeight="1">
      <c r="A424" s="30" t="s">
        <v>624</v>
      </c>
      <c r="B424" s="36" t="s">
        <v>127</v>
      </c>
      <c r="C424" s="32">
        <v>11696.97</v>
      </c>
      <c r="D424" s="30"/>
      <c r="E424" s="32">
        <v>0</v>
      </c>
      <c r="F424" s="32">
        <v>584.85</v>
      </c>
      <c r="G424" s="32">
        <v>0</v>
      </c>
      <c r="H424" s="32">
        <v>0</v>
      </c>
      <c r="I424" s="33">
        <v>12281.82</v>
      </c>
      <c r="J424" s="32">
        <v>0</v>
      </c>
      <c r="K424" s="32">
        <v>0</v>
      </c>
      <c r="L424" s="32">
        <v>3146.25</v>
      </c>
      <c r="M424" s="32">
        <v>0</v>
      </c>
      <c r="N424" s="32">
        <v>0</v>
      </c>
      <c r="O424" s="33">
        <v>15428.07</v>
      </c>
      <c r="P424" s="32">
        <v>1351</v>
      </c>
      <c r="Q424" s="32">
        <v>1928.07</v>
      </c>
      <c r="R424" s="34">
        <v>2698.7800000000007</v>
      </c>
      <c r="S424" s="34">
        <v>5977.85</v>
      </c>
      <c r="T424" s="35">
        <v>9450.22</v>
      </c>
    </row>
    <row r="425" spans="1:20" ht="18" customHeight="1">
      <c r="A425" s="30" t="s">
        <v>625</v>
      </c>
      <c r="B425" s="36" t="s">
        <v>64</v>
      </c>
      <c r="C425" s="32">
        <v>4734.8</v>
      </c>
      <c r="D425" s="30"/>
      <c r="E425" s="32">
        <v>0</v>
      </c>
      <c r="F425" s="32">
        <v>0</v>
      </c>
      <c r="G425" s="32">
        <v>0</v>
      </c>
      <c r="H425" s="32">
        <v>0</v>
      </c>
      <c r="I425" s="33">
        <v>4734.8</v>
      </c>
      <c r="J425" s="32">
        <v>0</v>
      </c>
      <c r="K425" s="32">
        <v>0</v>
      </c>
      <c r="L425" s="32">
        <v>2663.25</v>
      </c>
      <c r="M425" s="32">
        <v>995.9</v>
      </c>
      <c r="N425" s="32">
        <v>0</v>
      </c>
      <c r="O425" s="33">
        <v>8393.95</v>
      </c>
      <c r="P425" s="32">
        <v>630.38</v>
      </c>
      <c r="Q425" s="32">
        <v>383.47</v>
      </c>
      <c r="R425" s="34">
        <v>1144.73</v>
      </c>
      <c r="S425" s="34">
        <v>2158.58</v>
      </c>
      <c r="T425" s="35">
        <v>6235.370000000001</v>
      </c>
    </row>
    <row r="426" spans="1:20" ht="18" customHeight="1">
      <c r="A426" s="30" t="s">
        <v>626</v>
      </c>
      <c r="B426" s="36" t="s">
        <v>627</v>
      </c>
      <c r="C426" s="32">
        <v>8211.83</v>
      </c>
      <c r="D426" s="30"/>
      <c r="E426" s="32">
        <v>0</v>
      </c>
      <c r="F426" s="32">
        <v>0</v>
      </c>
      <c r="G426" s="32">
        <v>0</v>
      </c>
      <c r="H426" s="32">
        <v>0</v>
      </c>
      <c r="I426" s="33">
        <v>8211.83</v>
      </c>
      <c r="J426" s="32">
        <v>0</v>
      </c>
      <c r="K426" s="32">
        <v>0</v>
      </c>
      <c r="L426" s="32">
        <v>2351.61</v>
      </c>
      <c r="M426" s="32">
        <v>0</v>
      </c>
      <c r="N426" s="32">
        <v>0</v>
      </c>
      <c r="O426" s="33">
        <v>10563.44</v>
      </c>
      <c r="P426" s="32">
        <v>903.3</v>
      </c>
      <c r="Q426" s="32">
        <v>1140.49</v>
      </c>
      <c r="R426" s="34">
        <v>117.99000000000024</v>
      </c>
      <c r="S426" s="34">
        <v>2161.78</v>
      </c>
      <c r="T426" s="35">
        <v>8401.66</v>
      </c>
    </row>
    <row r="427" spans="1:20" ht="18" customHeight="1">
      <c r="A427" s="30" t="s">
        <v>628</v>
      </c>
      <c r="B427" s="36" t="s">
        <v>629</v>
      </c>
      <c r="C427" s="32">
        <v>11696.97</v>
      </c>
      <c r="D427" s="30"/>
      <c r="E427" s="32">
        <v>0</v>
      </c>
      <c r="F427" s="32">
        <v>584.85</v>
      </c>
      <c r="G427" s="32">
        <v>0</v>
      </c>
      <c r="H427" s="32">
        <v>0</v>
      </c>
      <c r="I427" s="33">
        <v>12281.82</v>
      </c>
      <c r="J427" s="32">
        <v>0</v>
      </c>
      <c r="K427" s="32">
        <v>0</v>
      </c>
      <c r="L427" s="32">
        <v>2320.23</v>
      </c>
      <c r="M427" s="32">
        <v>233.94</v>
      </c>
      <c r="N427" s="32">
        <v>0</v>
      </c>
      <c r="O427" s="33">
        <v>14835.99</v>
      </c>
      <c r="P427" s="32">
        <v>1351</v>
      </c>
      <c r="Q427" s="32">
        <v>2200.95</v>
      </c>
      <c r="R427" s="34">
        <v>116.97000000000025</v>
      </c>
      <c r="S427" s="34">
        <v>3668.92</v>
      </c>
      <c r="T427" s="35">
        <v>11167.07</v>
      </c>
    </row>
    <row r="428" spans="1:20" ht="18" customHeight="1">
      <c r="A428" s="30" t="s">
        <v>630</v>
      </c>
      <c r="B428" s="36" t="s">
        <v>136</v>
      </c>
      <c r="C428" s="32">
        <v>13131.26</v>
      </c>
      <c r="D428" s="30"/>
      <c r="E428" s="32">
        <v>0</v>
      </c>
      <c r="F428" s="32">
        <v>656.56</v>
      </c>
      <c r="G428" s="32">
        <v>0</v>
      </c>
      <c r="H428" s="32">
        <v>0</v>
      </c>
      <c r="I428" s="33">
        <v>13787.82</v>
      </c>
      <c r="J428" s="32">
        <v>0</v>
      </c>
      <c r="K428" s="32">
        <v>0</v>
      </c>
      <c r="L428" s="32">
        <v>16139.43</v>
      </c>
      <c r="M428" s="32">
        <v>0</v>
      </c>
      <c r="N428" s="32">
        <v>0</v>
      </c>
      <c r="O428" s="33">
        <v>29927.25</v>
      </c>
      <c r="P428" s="32">
        <v>1516.66</v>
      </c>
      <c r="Q428" s="32">
        <v>2505.21</v>
      </c>
      <c r="R428" s="34">
        <v>-2.2737367544323206E-13</v>
      </c>
      <c r="S428" s="34">
        <v>4021.87</v>
      </c>
      <c r="T428" s="35">
        <v>25905.38</v>
      </c>
    </row>
    <row r="429" spans="1:20" ht="18" customHeight="1">
      <c r="A429" s="30" t="s">
        <v>631</v>
      </c>
      <c r="B429" s="36" t="s">
        <v>586</v>
      </c>
      <c r="C429" s="32">
        <v>6053.36</v>
      </c>
      <c r="D429" s="30"/>
      <c r="E429" s="32">
        <v>0</v>
      </c>
      <c r="F429" s="32">
        <v>0</v>
      </c>
      <c r="G429" s="32">
        <v>0</v>
      </c>
      <c r="H429" s="32">
        <v>0</v>
      </c>
      <c r="I429" s="33">
        <v>6053.36</v>
      </c>
      <c r="J429" s="32">
        <v>0</v>
      </c>
      <c r="K429" s="32">
        <v>0</v>
      </c>
      <c r="L429" s="32">
        <v>2375.75</v>
      </c>
      <c r="M429" s="32">
        <v>3632.02</v>
      </c>
      <c r="N429" s="32">
        <v>0</v>
      </c>
      <c r="O429" s="33">
        <v>12061.13</v>
      </c>
      <c r="P429" s="32">
        <v>665.87</v>
      </c>
      <c r="Q429" s="32">
        <v>1611.01</v>
      </c>
      <c r="R429" s="34">
        <v>1402.63</v>
      </c>
      <c r="S429" s="34">
        <v>3679.51</v>
      </c>
      <c r="T429" s="35">
        <v>8381.62</v>
      </c>
    </row>
    <row r="430" spans="1:20" ht="18" customHeight="1">
      <c r="A430" s="30" t="s">
        <v>632</v>
      </c>
      <c r="B430" s="36" t="s">
        <v>64</v>
      </c>
      <c r="C430" s="32">
        <v>7493.88</v>
      </c>
      <c r="D430" s="30"/>
      <c r="E430" s="32">
        <v>0</v>
      </c>
      <c r="F430" s="32">
        <v>953.43</v>
      </c>
      <c r="G430" s="32">
        <v>0</v>
      </c>
      <c r="H430" s="32">
        <v>0</v>
      </c>
      <c r="I430" s="33">
        <v>8447.31</v>
      </c>
      <c r="J430" s="32">
        <v>0</v>
      </c>
      <c r="K430" s="32">
        <v>0</v>
      </c>
      <c r="L430" s="32">
        <v>2673.8</v>
      </c>
      <c r="M430" s="32">
        <v>840.41</v>
      </c>
      <c r="N430" s="32">
        <v>0</v>
      </c>
      <c r="O430" s="33">
        <v>11961.52</v>
      </c>
      <c r="P430" s="32">
        <v>929.97</v>
      </c>
      <c r="Q430" s="32">
        <v>1084.09</v>
      </c>
      <c r="R430" s="34">
        <v>3040.2199999999993</v>
      </c>
      <c r="S430" s="34">
        <v>5054.28</v>
      </c>
      <c r="T430" s="35">
        <v>6907.240000000001</v>
      </c>
    </row>
    <row r="431" spans="1:20" ht="18" customHeight="1">
      <c r="A431" s="30" t="s">
        <v>633</v>
      </c>
      <c r="B431" s="36" t="s">
        <v>634</v>
      </c>
      <c r="C431" s="32">
        <v>13131.26</v>
      </c>
      <c r="D431" s="30"/>
      <c r="E431" s="32">
        <v>0</v>
      </c>
      <c r="F431" s="32">
        <v>656.56</v>
      </c>
      <c r="G431" s="32">
        <v>0</v>
      </c>
      <c r="H431" s="32">
        <v>0</v>
      </c>
      <c r="I431" s="33">
        <v>13787.82</v>
      </c>
      <c r="J431" s="32">
        <v>0</v>
      </c>
      <c r="K431" s="32">
        <v>0</v>
      </c>
      <c r="L431" s="32">
        <v>20271.89</v>
      </c>
      <c r="M431" s="32">
        <v>3939.38</v>
      </c>
      <c r="N431" s="32">
        <v>0</v>
      </c>
      <c r="O431" s="33">
        <v>37999.09</v>
      </c>
      <c r="P431" s="32">
        <v>1516.66</v>
      </c>
      <c r="Q431" s="32">
        <v>3484.26</v>
      </c>
      <c r="R431" s="34">
        <v>2659.43</v>
      </c>
      <c r="S431" s="34">
        <v>7660.35</v>
      </c>
      <c r="T431" s="35">
        <v>30338.74</v>
      </c>
    </row>
    <row r="432" spans="1:20" ht="18" customHeight="1">
      <c r="A432" s="30" t="s">
        <v>635</v>
      </c>
      <c r="B432" s="36" t="s">
        <v>270</v>
      </c>
      <c r="C432" s="32">
        <v>12634.62</v>
      </c>
      <c r="D432" s="30"/>
      <c r="E432" s="32">
        <v>0</v>
      </c>
      <c r="F432" s="32">
        <v>0</v>
      </c>
      <c r="G432" s="32">
        <v>0</v>
      </c>
      <c r="H432" s="32">
        <v>0</v>
      </c>
      <c r="I432" s="33">
        <v>12634.62</v>
      </c>
      <c r="J432" s="32">
        <v>0</v>
      </c>
      <c r="K432" s="32">
        <v>0</v>
      </c>
      <c r="L432" s="32">
        <v>15179.31</v>
      </c>
      <c r="M432" s="32">
        <v>5053.85</v>
      </c>
      <c r="N432" s="32">
        <v>0</v>
      </c>
      <c r="O432" s="33">
        <v>32867.78</v>
      </c>
      <c r="P432" s="32">
        <v>1389.81</v>
      </c>
      <c r="Q432" s="32">
        <v>3560.63</v>
      </c>
      <c r="R432" s="34">
        <v>3178.6699999999996</v>
      </c>
      <c r="S432" s="34">
        <v>8129.11</v>
      </c>
      <c r="T432" s="35">
        <v>24738.67</v>
      </c>
    </row>
    <row r="433" spans="1:20" ht="18" customHeight="1">
      <c r="A433" s="30" t="s">
        <v>636</v>
      </c>
      <c r="B433" s="36" t="s">
        <v>89</v>
      </c>
      <c r="C433" s="32">
        <v>6633.29</v>
      </c>
      <c r="D433" s="30"/>
      <c r="E433" s="32">
        <v>0</v>
      </c>
      <c r="F433" s="32">
        <v>0</v>
      </c>
      <c r="G433" s="32">
        <v>0</v>
      </c>
      <c r="H433" s="32">
        <v>0</v>
      </c>
      <c r="I433" s="33">
        <v>6633.29</v>
      </c>
      <c r="J433" s="32">
        <v>0</v>
      </c>
      <c r="K433" s="32">
        <v>0</v>
      </c>
      <c r="L433" s="32">
        <v>2320.23</v>
      </c>
      <c r="M433" s="32">
        <v>3316.65</v>
      </c>
      <c r="N433" s="32">
        <v>0</v>
      </c>
      <c r="O433" s="33">
        <v>12270.17</v>
      </c>
      <c r="P433" s="32">
        <v>729.66</v>
      </c>
      <c r="Q433" s="32">
        <v>1561.94</v>
      </c>
      <c r="R433" s="34">
        <v>1206.7800000000002</v>
      </c>
      <c r="S433" s="34">
        <v>3498.38</v>
      </c>
      <c r="T433" s="35">
        <v>8771.79</v>
      </c>
    </row>
    <row r="434" spans="1:20" ht="18" customHeight="1">
      <c r="A434" s="30" t="s">
        <v>637</v>
      </c>
      <c r="B434" s="36" t="s">
        <v>638</v>
      </c>
      <c r="C434" s="32">
        <v>5524.11</v>
      </c>
      <c r="D434" s="30"/>
      <c r="E434" s="32">
        <v>0</v>
      </c>
      <c r="F434" s="32">
        <v>0</v>
      </c>
      <c r="G434" s="32">
        <v>0</v>
      </c>
      <c r="H434" s="32">
        <v>0</v>
      </c>
      <c r="I434" s="33">
        <v>5524.11</v>
      </c>
      <c r="J434" s="32">
        <v>0</v>
      </c>
      <c r="K434" s="32">
        <v>0</v>
      </c>
      <c r="L434" s="32">
        <v>1700</v>
      </c>
      <c r="M434" s="32">
        <v>0</v>
      </c>
      <c r="N434" s="32">
        <v>0</v>
      </c>
      <c r="O434" s="33">
        <v>7224.11</v>
      </c>
      <c r="P434" s="32">
        <v>607.65</v>
      </c>
      <c r="Q434" s="32">
        <v>482.67</v>
      </c>
      <c r="R434" s="34">
        <v>-1.1368683772161603E-13</v>
      </c>
      <c r="S434" s="34">
        <v>1090.32</v>
      </c>
      <c r="T434" s="35">
        <v>6133.79</v>
      </c>
    </row>
    <row r="435" spans="1:20" ht="18" customHeight="1">
      <c r="A435" s="30" t="s">
        <v>639</v>
      </c>
      <c r="B435" s="36" t="s">
        <v>640</v>
      </c>
      <c r="C435" s="32">
        <v>11696.97</v>
      </c>
      <c r="D435" s="30"/>
      <c r="E435" s="32">
        <v>0</v>
      </c>
      <c r="F435" s="32">
        <v>584.85</v>
      </c>
      <c r="G435" s="32">
        <v>0</v>
      </c>
      <c r="H435" s="32">
        <v>0</v>
      </c>
      <c r="I435" s="33">
        <v>12281.82</v>
      </c>
      <c r="J435" s="32">
        <v>0</v>
      </c>
      <c r="K435" s="32">
        <v>0</v>
      </c>
      <c r="L435" s="32">
        <v>2375.75</v>
      </c>
      <c r="M435" s="32">
        <v>0</v>
      </c>
      <c r="N435" s="32">
        <v>0</v>
      </c>
      <c r="O435" s="33">
        <v>14657.57</v>
      </c>
      <c r="P435" s="32">
        <v>1351</v>
      </c>
      <c r="Q435" s="32">
        <v>2084.48</v>
      </c>
      <c r="R435" s="34">
        <v>0</v>
      </c>
      <c r="S435" s="34">
        <v>3435.48</v>
      </c>
      <c r="T435" s="35">
        <v>11222.09</v>
      </c>
    </row>
    <row r="436" spans="1:20" ht="18" customHeight="1">
      <c r="A436" s="30" t="s">
        <v>641</v>
      </c>
      <c r="B436" s="36" t="s">
        <v>42</v>
      </c>
      <c r="C436" s="32">
        <v>4734.8</v>
      </c>
      <c r="D436" s="30"/>
      <c r="E436" s="32">
        <v>0</v>
      </c>
      <c r="F436" s="32">
        <v>0</v>
      </c>
      <c r="G436" s="32">
        <v>0</v>
      </c>
      <c r="H436" s="32">
        <v>0</v>
      </c>
      <c r="I436" s="33">
        <v>4734.8</v>
      </c>
      <c r="J436" s="32">
        <v>0</v>
      </c>
      <c r="K436" s="32">
        <v>0</v>
      </c>
      <c r="L436" s="32">
        <v>2375.75</v>
      </c>
      <c r="M436" s="32">
        <v>0</v>
      </c>
      <c r="N436" s="32">
        <v>0</v>
      </c>
      <c r="O436" s="33">
        <v>7110.55</v>
      </c>
      <c r="P436" s="32">
        <v>520.83</v>
      </c>
      <c r="Q436" s="32">
        <v>312.01</v>
      </c>
      <c r="R436" s="34">
        <v>558.86</v>
      </c>
      <c r="S436" s="34">
        <v>1391.7</v>
      </c>
      <c r="T436" s="35">
        <v>5718.85</v>
      </c>
    </row>
    <row r="437" spans="1:20" ht="18" customHeight="1">
      <c r="A437" s="30" t="s">
        <v>642</v>
      </c>
      <c r="B437" s="36" t="s">
        <v>643</v>
      </c>
      <c r="C437" s="32">
        <v>11696.97</v>
      </c>
      <c r="D437" s="30"/>
      <c r="E437" s="32">
        <v>0</v>
      </c>
      <c r="F437" s="32">
        <v>584.85</v>
      </c>
      <c r="G437" s="32">
        <v>0</v>
      </c>
      <c r="H437" s="32">
        <v>0</v>
      </c>
      <c r="I437" s="33">
        <v>12281.82</v>
      </c>
      <c r="J437" s="32">
        <v>0</v>
      </c>
      <c r="K437" s="32">
        <v>0</v>
      </c>
      <c r="L437" s="32">
        <v>2320.23</v>
      </c>
      <c r="M437" s="32">
        <v>0</v>
      </c>
      <c r="N437" s="32">
        <v>0</v>
      </c>
      <c r="O437" s="33">
        <v>14602.05</v>
      </c>
      <c r="P437" s="32">
        <v>1351</v>
      </c>
      <c r="Q437" s="32">
        <v>2136.62</v>
      </c>
      <c r="R437" s="34">
        <v>750</v>
      </c>
      <c r="S437" s="34">
        <v>4237.62</v>
      </c>
      <c r="T437" s="35">
        <v>10364.43</v>
      </c>
    </row>
    <row r="438" spans="1:20" ht="18" customHeight="1">
      <c r="A438" s="30" t="s">
        <v>644</v>
      </c>
      <c r="B438" s="36" t="s">
        <v>64</v>
      </c>
      <c r="C438" s="32">
        <v>6633.29</v>
      </c>
      <c r="D438" s="30"/>
      <c r="E438" s="32">
        <v>0</v>
      </c>
      <c r="F438" s="32">
        <v>0</v>
      </c>
      <c r="G438" s="32">
        <v>0</v>
      </c>
      <c r="H438" s="32">
        <v>0</v>
      </c>
      <c r="I438" s="33">
        <v>6633.29</v>
      </c>
      <c r="J438" s="32">
        <v>0</v>
      </c>
      <c r="K438" s="32">
        <v>0</v>
      </c>
      <c r="L438" s="32">
        <f>2320.23+-77.27</f>
        <v>2242.96</v>
      </c>
      <c r="M438" s="32">
        <v>3316.65</v>
      </c>
      <c r="N438" s="32">
        <v>0</v>
      </c>
      <c r="O438" s="33">
        <v>12270.17</v>
      </c>
      <c r="P438" s="32">
        <v>693.18</v>
      </c>
      <c r="Q438" s="32">
        <v>1450.37</v>
      </c>
      <c r="R438" s="34">
        <v>2058.5400000000004</v>
      </c>
      <c r="S438" s="34">
        <v>4202.09</v>
      </c>
      <c r="T438" s="35">
        <v>8068.08</v>
      </c>
    </row>
    <row r="439" spans="1:20" ht="18" customHeight="1">
      <c r="A439" s="30" t="s">
        <v>645</v>
      </c>
      <c r="B439" s="36" t="s">
        <v>579</v>
      </c>
      <c r="C439" s="32">
        <v>0</v>
      </c>
      <c r="D439" s="30" t="s">
        <v>123</v>
      </c>
      <c r="E439" s="32">
        <v>14968.8</v>
      </c>
      <c r="F439" s="32">
        <v>656.56</v>
      </c>
      <c r="G439" s="32">
        <v>0</v>
      </c>
      <c r="H439" s="32">
        <v>0</v>
      </c>
      <c r="I439" s="33">
        <v>15625.359999999999</v>
      </c>
      <c r="J439" s="32">
        <v>0</v>
      </c>
      <c r="K439" s="32">
        <v>0</v>
      </c>
      <c r="L439" s="32">
        <v>9296.21</v>
      </c>
      <c r="M439" s="32">
        <v>0</v>
      </c>
      <c r="N439" s="32">
        <v>0</v>
      </c>
      <c r="O439" s="33">
        <v>24921.57</v>
      </c>
      <c r="P439" s="32">
        <v>1516.66</v>
      </c>
      <c r="Q439" s="32">
        <v>2958.4</v>
      </c>
      <c r="R439" s="34">
        <v>3769.710000000001</v>
      </c>
      <c r="S439" s="34">
        <v>8244.77</v>
      </c>
      <c r="T439" s="35">
        <v>16676.8</v>
      </c>
    </row>
    <row r="440" spans="1:20" ht="18" customHeight="1">
      <c r="A440" s="30" t="s">
        <v>646</v>
      </c>
      <c r="B440" s="36" t="s">
        <v>136</v>
      </c>
      <c r="C440" s="32">
        <v>6633.29</v>
      </c>
      <c r="D440" s="30"/>
      <c r="E440" s="32">
        <v>0</v>
      </c>
      <c r="F440" s="32">
        <v>0</v>
      </c>
      <c r="G440" s="32">
        <v>0</v>
      </c>
      <c r="H440" s="32">
        <v>0</v>
      </c>
      <c r="I440" s="33">
        <v>6633.29</v>
      </c>
      <c r="J440" s="32">
        <v>0</v>
      </c>
      <c r="K440" s="32">
        <v>0</v>
      </c>
      <c r="L440" s="32">
        <v>2375.75</v>
      </c>
      <c r="M440" s="32">
        <v>3316.65</v>
      </c>
      <c r="N440" s="32">
        <v>0</v>
      </c>
      <c r="O440" s="33">
        <v>12325.69</v>
      </c>
      <c r="P440" s="32">
        <v>729.66</v>
      </c>
      <c r="Q440" s="32">
        <v>1414.26</v>
      </c>
      <c r="R440" s="34">
        <v>2251.6400000000003</v>
      </c>
      <c r="S440" s="34">
        <v>4395.56</v>
      </c>
      <c r="T440" s="35">
        <v>7930.13</v>
      </c>
    </row>
    <row r="441" spans="1:20" ht="18" customHeight="1">
      <c r="A441" s="30" t="s">
        <v>647</v>
      </c>
      <c r="B441" s="36" t="s">
        <v>648</v>
      </c>
      <c r="C441" s="32">
        <v>14741.39</v>
      </c>
      <c r="D441" s="30"/>
      <c r="E441" s="32">
        <v>0</v>
      </c>
      <c r="F441" s="32">
        <v>737.07</v>
      </c>
      <c r="G441" s="32">
        <v>0</v>
      </c>
      <c r="H441" s="32">
        <v>0</v>
      </c>
      <c r="I441" s="33">
        <v>15478.46</v>
      </c>
      <c r="J441" s="32">
        <v>0</v>
      </c>
      <c r="K441" s="32">
        <v>0</v>
      </c>
      <c r="L441" s="32">
        <v>2375.75</v>
      </c>
      <c r="M441" s="32">
        <v>0</v>
      </c>
      <c r="N441" s="32">
        <v>0</v>
      </c>
      <c r="O441" s="33">
        <v>17854.21</v>
      </c>
      <c r="P441" s="32">
        <v>1702.63</v>
      </c>
      <c r="Q441" s="32">
        <v>2918.99</v>
      </c>
      <c r="R441" s="34">
        <v>0</v>
      </c>
      <c r="S441" s="34">
        <v>4621.62</v>
      </c>
      <c r="T441" s="35">
        <v>13232.59</v>
      </c>
    </row>
    <row r="442" spans="1:20" ht="18" customHeight="1">
      <c r="A442" s="30" t="s">
        <v>649</v>
      </c>
      <c r="B442" s="31" t="s">
        <v>650</v>
      </c>
      <c r="C442" s="32">
        <v>11254.57</v>
      </c>
      <c r="D442" s="30"/>
      <c r="E442" s="32">
        <v>0</v>
      </c>
      <c r="F442" s="32">
        <v>562.73</v>
      </c>
      <c r="G442" s="32">
        <v>0</v>
      </c>
      <c r="H442" s="32">
        <v>0</v>
      </c>
      <c r="I442" s="33">
        <v>11817.3</v>
      </c>
      <c r="J442" s="32">
        <v>0</v>
      </c>
      <c r="K442" s="32">
        <v>0</v>
      </c>
      <c r="L442" s="32">
        <v>2320.23</v>
      </c>
      <c r="M442" s="32">
        <v>0</v>
      </c>
      <c r="N442" s="32">
        <v>0</v>
      </c>
      <c r="O442" s="33">
        <v>14137.53</v>
      </c>
      <c r="P442" s="32">
        <v>1299.9</v>
      </c>
      <c r="Q442" s="32">
        <v>2022.93</v>
      </c>
      <c r="R442" s="34">
        <v>-2.2737367544323206E-13</v>
      </c>
      <c r="S442" s="34">
        <v>3322.83</v>
      </c>
      <c r="T442" s="35">
        <v>10814.7</v>
      </c>
    </row>
    <row r="443" spans="1:20" ht="18" customHeight="1">
      <c r="A443" s="30" t="s">
        <v>651</v>
      </c>
      <c r="B443" s="36" t="s">
        <v>652</v>
      </c>
      <c r="C443" s="32">
        <v>3754.57</v>
      </c>
      <c r="D443" s="30"/>
      <c r="E443" s="32">
        <v>0</v>
      </c>
      <c r="F443" s="32">
        <v>0</v>
      </c>
      <c r="G443" s="32">
        <v>0</v>
      </c>
      <c r="H443" s="32">
        <v>0</v>
      </c>
      <c r="I443" s="33">
        <v>3754.57</v>
      </c>
      <c r="J443" s="32">
        <v>0</v>
      </c>
      <c r="K443" s="32">
        <v>0</v>
      </c>
      <c r="L443" s="32">
        <v>6106.18</v>
      </c>
      <c r="M443" s="32">
        <v>0</v>
      </c>
      <c r="N443" s="32">
        <v>0</v>
      </c>
      <c r="O443" s="33">
        <v>9860.75</v>
      </c>
      <c r="P443" s="32">
        <v>413</v>
      </c>
      <c r="Q443" s="32">
        <v>146.44</v>
      </c>
      <c r="R443" s="34">
        <v>934.8799999999999</v>
      </c>
      <c r="S443" s="34">
        <v>1494.32</v>
      </c>
      <c r="T443" s="35">
        <v>8366.43</v>
      </c>
    </row>
    <row r="444" spans="1:20" ht="18" customHeight="1">
      <c r="A444" s="30" t="s">
        <v>653</v>
      </c>
      <c r="B444" s="36" t="s">
        <v>154</v>
      </c>
      <c r="C444" s="32">
        <v>6053.36</v>
      </c>
      <c r="D444" s="30"/>
      <c r="E444" s="32">
        <v>0</v>
      </c>
      <c r="F444" s="32">
        <v>0</v>
      </c>
      <c r="G444" s="32">
        <v>0</v>
      </c>
      <c r="H444" s="32">
        <v>0</v>
      </c>
      <c r="I444" s="33">
        <v>6053.36</v>
      </c>
      <c r="J444" s="32">
        <v>0</v>
      </c>
      <c r="K444" s="32">
        <v>0</v>
      </c>
      <c r="L444" s="32">
        <v>5041.99</v>
      </c>
      <c r="M444" s="32">
        <v>0</v>
      </c>
      <c r="N444" s="32">
        <v>0</v>
      </c>
      <c r="O444" s="33">
        <v>11095.349999999999</v>
      </c>
      <c r="P444" s="32">
        <v>665.87</v>
      </c>
      <c r="Q444" s="32">
        <v>959.59</v>
      </c>
      <c r="R444" s="34">
        <v>1427.9499999999998</v>
      </c>
      <c r="S444" s="34">
        <v>3053.41</v>
      </c>
      <c r="T444" s="35">
        <v>8041.939999999999</v>
      </c>
    </row>
    <row r="445" spans="1:20" ht="18" customHeight="1">
      <c r="A445" s="30" t="s">
        <v>654</v>
      </c>
      <c r="B445" s="36" t="s">
        <v>390</v>
      </c>
      <c r="C445" s="32">
        <v>11696.97</v>
      </c>
      <c r="D445" s="30"/>
      <c r="E445" s="32">
        <v>0</v>
      </c>
      <c r="F445" s="32">
        <v>584.85</v>
      </c>
      <c r="G445" s="32">
        <v>0</v>
      </c>
      <c r="H445" s="32">
        <v>0</v>
      </c>
      <c r="I445" s="33">
        <v>12281.82</v>
      </c>
      <c r="J445" s="32">
        <v>0</v>
      </c>
      <c r="K445" s="32">
        <v>0</v>
      </c>
      <c r="L445" s="32">
        <v>7778.81</v>
      </c>
      <c r="M445" s="32">
        <v>3392.12</v>
      </c>
      <c r="N445" s="32">
        <v>0</v>
      </c>
      <c r="O445" s="33">
        <v>23452.75</v>
      </c>
      <c r="P445" s="32">
        <v>1351</v>
      </c>
      <c r="Q445" s="32">
        <v>3069.45</v>
      </c>
      <c r="R445" s="34">
        <v>116.97000000000025</v>
      </c>
      <c r="S445" s="34">
        <v>4537.42</v>
      </c>
      <c r="T445" s="35">
        <v>18915.33</v>
      </c>
    </row>
    <row r="446" spans="1:20" ht="18" customHeight="1">
      <c r="A446" s="30" t="s">
        <v>655</v>
      </c>
      <c r="B446" s="36" t="s">
        <v>158</v>
      </c>
      <c r="C446" s="32">
        <v>11254.57</v>
      </c>
      <c r="D446" s="30"/>
      <c r="E446" s="32">
        <v>0</v>
      </c>
      <c r="F446" s="32">
        <v>0</v>
      </c>
      <c r="G446" s="32">
        <v>0</v>
      </c>
      <c r="H446" s="32">
        <v>0</v>
      </c>
      <c r="I446" s="33">
        <v>11254.57</v>
      </c>
      <c r="J446" s="32">
        <v>0</v>
      </c>
      <c r="K446" s="32">
        <v>0</v>
      </c>
      <c r="L446" s="32">
        <v>2218.87</v>
      </c>
      <c r="M446" s="32">
        <v>0</v>
      </c>
      <c r="N446" s="32">
        <v>0</v>
      </c>
      <c r="O446" s="33">
        <v>13473.439999999999</v>
      </c>
      <c r="P446" s="32">
        <v>1238</v>
      </c>
      <c r="Q446" s="32">
        <v>1885.2</v>
      </c>
      <c r="R446" s="34">
        <v>2313.13</v>
      </c>
      <c r="S446" s="34">
        <v>5436.33</v>
      </c>
      <c r="T446" s="35">
        <v>8037.109999999999</v>
      </c>
    </row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P21:P23"/>
    <mergeCell ref="Q21:Q23"/>
    <mergeCell ref="D22:D23"/>
    <mergeCell ref="E22:E23"/>
  </mergeCells>
  <printOptions horizontalCentered="1"/>
  <pageMargins left="0.15763888888888888" right="0.11805555555555555" top="0.3541666666666667" bottom="0.2361111111111111" header="0.5118055555555555" footer="0.5118055555555555"/>
  <pageSetup fitToHeight="20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showZeros="0" zoomScale="90" zoomScaleNormal="90" workbookViewId="0" topLeftCell="A1">
      <selection activeCell="D14" sqref="D14"/>
    </sheetView>
  </sheetViews>
  <sheetFormatPr defaultColWidth="9.140625" defaultRowHeight="17.25" customHeight="1"/>
  <cols>
    <col min="1" max="1" width="40.8515625" style="0" customWidth="1"/>
    <col min="2" max="2" width="27.00390625" style="0" customWidth="1"/>
    <col min="3" max="3" width="13.57421875" style="0" customWidth="1"/>
    <col min="4" max="4" width="23.00390625" style="0" customWidth="1"/>
    <col min="5" max="9" width="13.57421875" style="0" customWidth="1"/>
    <col min="10" max="10" width="15.57421875" style="0" customWidth="1"/>
    <col min="11" max="11" width="14.57421875" style="0" customWidth="1"/>
    <col min="12" max="12" width="14.140625" style="0" customWidth="1"/>
    <col min="13" max="13" width="13.57421875" style="0" customWidth="1"/>
    <col min="14" max="14" width="14.2812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" customHeight="1">
      <c r="A15" s="5"/>
      <c r="B15" s="5"/>
      <c r="C15" s="6"/>
      <c r="D15" s="7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8" t="s">
        <v>2</v>
      </c>
    </row>
    <row r="16" spans="1:20" ht="18.75" customHeight="1">
      <c r="A16" s="9" t="s">
        <v>656</v>
      </c>
      <c r="B16" s="9" t="s">
        <v>4</v>
      </c>
      <c r="C16" s="10"/>
      <c r="D16" s="10"/>
      <c r="E16" s="10"/>
      <c r="F16" s="10"/>
      <c r="G16" s="10"/>
      <c r="H16" s="10"/>
      <c r="I16" s="11" t="s">
        <v>5</v>
      </c>
      <c r="J16" s="11" t="s">
        <v>6</v>
      </c>
      <c r="K16" s="11"/>
      <c r="L16" s="11"/>
      <c r="M16" s="11"/>
      <c r="N16" s="11"/>
      <c r="O16" s="12" t="s">
        <v>7</v>
      </c>
      <c r="P16" s="13" t="s">
        <v>8</v>
      </c>
      <c r="Q16" s="13"/>
      <c r="R16" s="14" t="s">
        <v>9</v>
      </c>
      <c r="S16" s="14" t="s">
        <v>10</v>
      </c>
      <c r="T16" s="15" t="s">
        <v>11</v>
      </c>
    </row>
    <row r="17" spans="1:20" ht="18.75" customHeight="1">
      <c r="A17" s="9"/>
      <c r="B17" s="9"/>
      <c r="C17" s="16" t="s">
        <v>12</v>
      </c>
      <c r="D17" s="16"/>
      <c r="E17" s="16"/>
      <c r="F17" s="16"/>
      <c r="G17" s="16"/>
      <c r="H17" s="16"/>
      <c r="I17" s="11"/>
      <c r="J17" s="11"/>
      <c r="K17" s="11"/>
      <c r="L17" s="11"/>
      <c r="M17" s="11"/>
      <c r="N17" s="11"/>
      <c r="O17" s="12"/>
      <c r="P17" s="13"/>
      <c r="Q17" s="13"/>
      <c r="R17" s="14"/>
      <c r="S17" s="14"/>
      <c r="T17" s="15"/>
    </row>
    <row r="18" spans="1:20" ht="18.75" customHeight="1">
      <c r="A18" s="9"/>
      <c r="B18" s="9"/>
      <c r="C18" s="16" t="s">
        <v>13</v>
      </c>
      <c r="D18" s="16"/>
      <c r="E18" s="16"/>
      <c r="F18" s="16"/>
      <c r="G18" s="16"/>
      <c r="H18" s="16"/>
      <c r="I18" s="11"/>
      <c r="J18" s="11"/>
      <c r="K18" s="11"/>
      <c r="L18" s="11"/>
      <c r="M18" s="11"/>
      <c r="N18" s="11"/>
      <c r="O18" s="12"/>
      <c r="P18" s="13"/>
      <c r="Q18" s="13"/>
      <c r="R18" s="14"/>
      <c r="S18" s="14"/>
      <c r="T18" s="15"/>
    </row>
    <row r="19" spans="1:20" ht="18" customHeight="1">
      <c r="A19" s="9"/>
      <c r="B19" s="9"/>
      <c r="C19" s="17"/>
      <c r="D19" s="18"/>
      <c r="E19" s="18"/>
      <c r="F19" s="18"/>
      <c r="G19" s="18"/>
      <c r="H19" s="19"/>
      <c r="I19" s="11"/>
      <c r="J19" s="11"/>
      <c r="K19" s="11"/>
      <c r="L19" s="11"/>
      <c r="M19" s="11"/>
      <c r="N19" s="11"/>
      <c r="O19" s="12"/>
      <c r="P19" s="13"/>
      <c r="Q19" s="13"/>
      <c r="R19" s="14"/>
      <c r="S19" s="14"/>
      <c r="T19" s="15"/>
    </row>
    <row r="20" spans="1:20" ht="18" customHeight="1">
      <c r="A20" s="9"/>
      <c r="B20" s="9"/>
      <c r="C20" s="20"/>
      <c r="D20" s="21"/>
      <c r="E20" s="21"/>
      <c r="F20" s="21"/>
      <c r="G20" s="21"/>
      <c r="H20" s="22"/>
      <c r="I20" s="11"/>
      <c r="J20" s="11"/>
      <c r="K20" s="11"/>
      <c r="L20" s="11"/>
      <c r="M20" s="11"/>
      <c r="N20" s="11"/>
      <c r="O20" s="12"/>
      <c r="P20" s="23"/>
      <c r="Q20" s="24"/>
      <c r="R20" s="14"/>
      <c r="S20" s="14"/>
      <c r="T20" s="15"/>
    </row>
    <row r="21" spans="1:20" ht="18.75" customHeight="1">
      <c r="A21" s="9"/>
      <c r="B21" s="9"/>
      <c r="C21" s="25" t="s">
        <v>657</v>
      </c>
      <c r="D21" s="26" t="s">
        <v>15</v>
      </c>
      <c r="E21" s="26"/>
      <c r="F21" s="25" t="s">
        <v>16</v>
      </c>
      <c r="G21" s="27" t="s">
        <v>17</v>
      </c>
      <c r="H21" s="27" t="s">
        <v>18</v>
      </c>
      <c r="I21" s="11"/>
      <c r="J21" s="28" t="s">
        <v>19</v>
      </c>
      <c r="K21" s="28" t="s">
        <v>20</v>
      </c>
      <c r="L21" s="25" t="s">
        <v>21</v>
      </c>
      <c r="M21" s="25" t="s">
        <v>17</v>
      </c>
      <c r="N21" s="25" t="s">
        <v>22</v>
      </c>
      <c r="O21" s="12"/>
      <c r="P21" s="25" t="s">
        <v>23</v>
      </c>
      <c r="Q21" s="25" t="s">
        <v>24</v>
      </c>
      <c r="R21" s="14"/>
      <c r="S21" s="14"/>
      <c r="T21" s="15"/>
    </row>
    <row r="22" spans="1:20" ht="18.75" customHeight="1">
      <c r="A22" s="9"/>
      <c r="B22" s="9"/>
      <c r="C22" s="25"/>
      <c r="D22" s="29" t="s">
        <v>25</v>
      </c>
      <c r="E22" s="29" t="s">
        <v>26</v>
      </c>
      <c r="F22" s="25"/>
      <c r="G22" s="27"/>
      <c r="H22" s="27"/>
      <c r="I22" s="11"/>
      <c r="J22" s="28"/>
      <c r="K22" s="28"/>
      <c r="L22" s="25"/>
      <c r="M22" s="25"/>
      <c r="N22" s="25"/>
      <c r="O22" s="12"/>
      <c r="P22" s="25"/>
      <c r="Q22" s="25"/>
      <c r="R22" s="14"/>
      <c r="S22" s="14"/>
      <c r="T22" s="15"/>
    </row>
    <row r="23" spans="1:20" ht="18" customHeight="1">
      <c r="A23" s="9"/>
      <c r="B23" s="9"/>
      <c r="C23" s="25"/>
      <c r="D23" s="29"/>
      <c r="E23" s="29"/>
      <c r="F23" s="25"/>
      <c r="G23" s="27"/>
      <c r="H23" s="27"/>
      <c r="I23" s="11"/>
      <c r="J23" s="28"/>
      <c r="K23" s="28"/>
      <c r="L23" s="25"/>
      <c r="M23" s="25"/>
      <c r="N23" s="25"/>
      <c r="O23" s="12"/>
      <c r="P23" s="25"/>
      <c r="Q23" s="25"/>
      <c r="R23" s="14"/>
      <c r="S23" s="14"/>
      <c r="T23" s="15"/>
    </row>
    <row r="24" spans="1:20" ht="18" customHeight="1">
      <c r="A24" s="30" t="s">
        <v>658</v>
      </c>
      <c r="B24" s="30" t="s">
        <v>659</v>
      </c>
      <c r="C24" s="32">
        <v>0</v>
      </c>
      <c r="D24" s="30" t="s">
        <v>660</v>
      </c>
      <c r="E24" s="32">
        <v>16216.2</v>
      </c>
      <c r="F24" s="32">
        <v>0</v>
      </c>
      <c r="G24" s="32">
        <v>0</v>
      </c>
      <c r="H24" s="32">
        <v>0</v>
      </c>
      <c r="I24" s="33">
        <v>16216.2</v>
      </c>
      <c r="J24" s="32">
        <v>0</v>
      </c>
      <c r="K24" s="32">
        <v>0</v>
      </c>
      <c r="L24" s="32">
        <v>9751.88</v>
      </c>
      <c r="M24" s="32">
        <v>0</v>
      </c>
      <c r="N24" s="32">
        <v>0</v>
      </c>
      <c r="O24" s="33">
        <v>25968.08</v>
      </c>
      <c r="P24" s="32">
        <v>0</v>
      </c>
      <c r="Q24" s="32">
        <v>3590.1</v>
      </c>
      <c r="R24" s="34">
        <v>2135.72</v>
      </c>
      <c r="S24" s="34">
        <v>5725.82</v>
      </c>
      <c r="T24" s="35">
        <v>20242.260000000002</v>
      </c>
    </row>
    <row r="25" spans="1:20" ht="18" customHeight="1">
      <c r="A25" s="30" t="s">
        <v>661</v>
      </c>
      <c r="B25" s="42" t="s">
        <v>662</v>
      </c>
      <c r="C25" s="32">
        <v>0</v>
      </c>
      <c r="D25" s="30" t="s">
        <v>123</v>
      </c>
      <c r="E25" s="32">
        <v>14968.8</v>
      </c>
      <c r="F25" s="32">
        <v>0</v>
      </c>
      <c r="G25" s="32">
        <v>0</v>
      </c>
      <c r="H25" s="32">
        <v>0</v>
      </c>
      <c r="I25" s="33">
        <v>14968.8</v>
      </c>
      <c r="J25" s="32">
        <v>0</v>
      </c>
      <c r="K25" s="32">
        <v>0</v>
      </c>
      <c r="L25" s="32">
        <v>2617.08</v>
      </c>
      <c r="M25" s="32">
        <v>0</v>
      </c>
      <c r="N25" s="32">
        <v>0</v>
      </c>
      <c r="O25" s="33">
        <v>17585.879999999997</v>
      </c>
      <c r="P25" s="32">
        <v>608.44</v>
      </c>
      <c r="Q25" s="32">
        <v>3079.74</v>
      </c>
      <c r="R25" s="34">
        <v>1600.0000000000005</v>
      </c>
      <c r="S25" s="34">
        <v>5288.18</v>
      </c>
      <c r="T25" s="35">
        <v>12297.699999999997</v>
      </c>
    </row>
    <row r="26" spans="1:20" ht="18" customHeight="1">
      <c r="A26" s="30" t="s">
        <v>663</v>
      </c>
      <c r="B26" s="30" t="s">
        <v>160</v>
      </c>
      <c r="C26" s="32">
        <v>0</v>
      </c>
      <c r="D26" s="30" t="s">
        <v>123</v>
      </c>
      <c r="E26" s="32">
        <v>14968.8</v>
      </c>
      <c r="F26" s="32">
        <v>0</v>
      </c>
      <c r="G26" s="32">
        <v>0</v>
      </c>
      <c r="H26" s="32">
        <v>0</v>
      </c>
      <c r="I26" s="33">
        <v>14968.8</v>
      </c>
      <c r="J26" s="32">
        <v>0</v>
      </c>
      <c r="K26" s="32">
        <v>0</v>
      </c>
      <c r="L26" s="32">
        <v>2351.61</v>
      </c>
      <c r="M26" s="32">
        <v>0</v>
      </c>
      <c r="N26" s="32">
        <v>0</v>
      </c>
      <c r="O26" s="33">
        <v>17320.41</v>
      </c>
      <c r="P26" s="32">
        <v>608.44</v>
      </c>
      <c r="Q26" s="32">
        <v>3079.74</v>
      </c>
      <c r="R26" s="34">
        <v>3258.48</v>
      </c>
      <c r="S26" s="34">
        <v>6946.66</v>
      </c>
      <c r="T26" s="35">
        <v>10373.75</v>
      </c>
    </row>
    <row r="27" spans="1:20" ht="18" customHeight="1">
      <c r="A27" s="30" t="s">
        <v>664</v>
      </c>
      <c r="B27" s="30" t="s">
        <v>38</v>
      </c>
      <c r="C27" s="32">
        <v>0</v>
      </c>
      <c r="D27" s="30" t="s">
        <v>123</v>
      </c>
      <c r="E27" s="32">
        <v>14968.8</v>
      </c>
      <c r="F27" s="32">
        <v>0</v>
      </c>
      <c r="G27" s="32">
        <v>0</v>
      </c>
      <c r="H27" s="32">
        <v>0</v>
      </c>
      <c r="I27" s="33">
        <v>14968.8</v>
      </c>
      <c r="J27" s="32">
        <v>0</v>
      </c>
      <c r="K27" s="32">
        <v>0</v>
      </c>
      <c r="L27" s="32">
        <v>2351.61</v>
      </c>
      <c r="M27" s="32">
        <v>0</v>
      </c>
      <c r="N27" s="32">
        <v>0</v>
      </c>
      <c r="O27" s="33">
        <v>17320.41</v>
      </c>
      <c r="P27" s="32">
        <v>608.44</v>
      </c>
      <c r="Q27" s="32">
        <v>3027.6</v>
      </c>
      <c r="R27" s="34">
        <v>0</v>
      </c>
      <c r="S27" s="34">
        <v>3636.04</v>
      </c>
      <c r="T27" s="35">
        <v>13684.37</v>
      </c>
    </row>
    <row r="28" spans="1:20" ht="18" customHeight="1">
      <c r="A28" s="30" t="s">
        <v>665</v>
      </c>
      <c r="B28" s="43" t="s">
        <v>432</v>
      </c>
      <c r="C28" s="32">
        <v>0</v>
      </c>
      <c r="D28" s="30" t="s">
        <v>123</v>
      </c>
      <c r="E28" s="32">
        <v>14968.8</v>
      </c>
      <c r="F28" s="32">
        <v>0</v>
      </c>
      <c r="G28" s="32">
        <v>0</v>
      </c>
      <c r="H28" s="32">
        <v>0</v>
      </c>
      <c r="I28" s="33">
        <v>14968.8</v>
      </c>
      <c r="J28" s="32">
        <v>0</v>
      </c>
      <c r="K28" s="32">
        <v>0</v>
      </c>
      <c r="L28" s="32">
        <v>2351.61</v>
      </c>
      <c r="M28" s="32">
        <v>0</v>
      </c>
      <c r="N28" s="32">
        <v>0</v>
      </c>
      <c r="O28" s="33">
        <v>17320.41</v>
      </c>
      <c r="P28" s="32">
        <v>608.44</v>
      </c>
      <c r="Q28" s="32">
        <v>3079.74</v>
      </c>
      <c r="R28" s="34">
        <v>3056.6700000000005</v>
      </c>
      <c r="S28" s="34">
        <v>6744.85</v>
      </c>
      <c r="T28" s="35">
        <v>10575.56</v>
      </c>
    </row>
    <row r="29" spans="1:20" ht="18" customHeight="1">
      <c r="A29" s="30" t="s">
        <v>666</v>
      </c>
      <c r="B29" s="30" t="s">
        <v>659</v>
      </c>
      <c r="C29" s="32">
        <v>0</v>
      </c>
      <c r="D29" s="30" t="s">
        <v>667</v>
      </c>
      <c r="E29" s="32">
        <v>0</v>
      </c>
      <c r="F29" s="32">
        <v>0</v>
      </c>
      <c r="G29" s="32">
        <v>0</v>
      </c>
      <c r="H29" s="32">
        <v>0</v>
      </c>
      <c r="I29" s="33">
        <v>0</v>
      </c>
      <c r="J29" s="32">
        <v>0</v>
      </c>
      <c r="K29" s="32">
        <v>0</v>
      </c>
      <c r="L29" s="32">
        <v>1700</v>
      </c>
      <c r="M29" s="32">
        <v>3818.66</v>
      </c>
      <c r="N29" s="32">
        <v>0</v>
      </c>
      <c r="O29" s="33">
        <v>5518.66</v>
      </c>
      <c r="P29" s="32">
        <v>0</v>
      </c>
      <c r="Q29" s="32">
        <v>223.07</v>
      </c>
      <c r="R29" s="34">
        <v>0</v>
      </c>
      <c r="S29" s="34">
        <v>223.07</v>
      </c>
      <c r="T29" s="35">
        <v>5295.59</v>
      </c>
    </row>
    <row r="30" spans="1:20" ht="18" customHeight="1">
      <c r="A30" s="30" t="s">
        <v>668</v>
      </c>
      <c r="B30" s="30" t="s">
        <v>659</v>
      </c>
      <c r="C30" s="32">
        <v>0</v>
      </c>
      <c r="D30" s="30" t="s">
        <v>667</v>
      </c>
      <c r="E30" s="32">
        <v>0</v>
      </c>
      <c r="F30" s="32">
        <v>0</v>
      </c>
      <c r="G30" s="32">
        <v>0</v>
      </c>
      <c r="H30" s="32">
        <v>0</v>
      </c>
      <c r="I30" s="33">
        <v>0</v>
      </c>
      <c r="J30" s="32">
        <v>0</v>
      </c>
      <c r="K30" s="32">
        <v>0</v>
      </c>
      <c r="L30" s="32">
        <v>1700</v>
      </c>
      <c r="M30" s="32">
        <v>3818.66</v>
      </c>
      <c r="N30" s="32">
        <v>0</v>
      </c>
      <c r="O30" s="33">
        <v>5518.66</v>
      </c>
      <c r="P30" s="32">
        <v>0</v>
      </c>
      <c r="Q30" s="32">
        <v>223.07</v>
      </c>
      <c r="R30" s="34">
        <v>0</v>
      </c>
      <c r="S30" s="34">
        <v>223.07</v>
      </c>
      <c r="T30" s="35">
        <v>5295.59</v>
      </c>
    </row>
    <row r="31" spans="1:20" ht="18" customHeight="1">
      <c r="A31" s="30" t="s">
        <v>669</v>
      </c>
      <c r="B31" s="30" t="s">
        <v>38</v>
      </c>
      <c r="C31" s="32">
        <v>0</v>
      </c>
      <c r="D31" s="30" t="s">
        <v>123</v>
      </c>
      <c r="E31" s="32">
        <v>14968.8</v>
      </c>
      <c r="F31" s="32">
        <v>0</v>
      </c>
      <c r="G31" s="32">
        <v>0</v>
      </c>
      <c r="H31" s="32">
        <v>0</v>
      </c>
      <c r="I31" s="33">
        <v>14968.8</v>
      </c>
      <c r="J31" s="32">
        <v>0</v>
      </c>
      <c r="K31" s="32">
        <v>0</v>
      </c>
      <c r="L31" s="32">
        <v>2351.61</v>
      </c>
      <c r="M31" s="32">
        <v>0</v>
      </c>
      <c r="N31" s="32">
        <v>0</v>
      </c>
      <c r="O31" s="33">
        <v>17320.41</v>
      </c>
      <c r="P31" s="32">
        <v>608.44</v>
      </c>
      <c r="Q31" s="32">
        <v>3079.74</v>
      </c>
      <c r="R31" s="34">
        <v>0</v>
      </c>
      <c r="S31" s="34">
        <v>3688.18</v>
      </c>
      <c r="T31" s="35">
        <v>13632.23</v>
      </c>
    </row>
    <row r="32" spans="1:20" ht="18" customHeight="1">
      <c r="A32" s="30" t="s">
        <v>670</v>
      </c>
      <c r="B32" s="30" t="s">
        <v>671</v>
      </c>
      <c r="C32" s="32">
        <v>0</v>
      </c>
      <c r="D32" s="30" t="s">
        <v>123</v>
      </c>
      <c r="E32" s="32">
        <v>14968.8</v>
      </c>
      <c r="F32" s="32">
        <v>0</v>
      </c>
      <c r="G32" s="32">
        <v>0</v>
      </c>
      <c r="H32" s="32">
        <v>0</v>
      </c>
      <c r="I32" s="33">
        <v>14968.8</v>
      </c>
      <c r="J32" s="32">
        <v>0</v>
      </c>
      <c r="K32" s="32">
        <v>0</v>
      </c>
      <c r="L32" s="32">
        <v>9004.4</v>
      </c>
      <c r="M32" s="32">
        <v>0</v>
      </c>
      <c r="N32" s="32">
        <v>0</v>
      </c>
      <c r="O32" s="33">
        <v>23973.199999999997</v>
      </c>
      <c r="P32" s="32">
        <v>608.44</v>
      </c>
      <c r="Q32" s="32">
        <v>3079.74</v>
      </c>
      <c r="R32" s="34">
        <v>2058.27</v>
      </c>
      <c r="S32" s="34">
        <v>5746.45</v>
      </c>
      <c r="T32" s="35">
        <v>18226.749999999996</v>
      </c>
    </row>
    <row r="33" spans="1:20" ht="18" customHeight="1">
      <c r="A33" s="30" t="s">
        <v>672</v>
      </c>
      <c r="B33" s="43" t="s">
        <v>673</v>
      </c>
      <c r="C33" s="32">
        <v>0</v>
      </c>
      <c r="D33" s="30" t="s">
        <v>674</v>
      </c>
      <c r="E33" s="32">
        <v>0</v>
      </c>
      <c r="F33" s="32">
        <v>0</v>
      </c>
      <c r="G33" s="32">
        <v>0</v>
      </c>
      <c r="H33" s="32">
        <v>0</v>
      </c>
      <c r="I33" s="33">
        <v>0</v>
      </c>
      <c r="J33" s="32">
        <v>0</v>
      </c>
      <c r="K33" s="32">
        <v>0</v>
      </c>
      <c r="L33" s="32">
        <v>1700</v>
      </c>
      <c r="M33" s="32">
        <v>3818.66</v>
      </c>
      <c r="N33" s="32">
        <v>0</v>
      </c>
      <c r="O33" s="33">
        <v>5518.66</v>
      </c>
      <c r="P33" s="32">
        <v>0</v>
      </c>
      <c r="Q33" s="32">
        <v>223.07</v>
      </c>
      <c r="R33" s="34">
        <v>0</v>
      </c>
      <c r="S33" s="34">
        <v>223.07</v>
      </c>
      <c r="T33" s="35">
        <v>5295.59</v>
      </c>
    </row>
    <row r="34" spans="1:20" ht="18" customHeight="1">
      <c r="A34" s="30" t="s">
        <v>675</v>
      </c>
      <c r="B34" s="42" t="s">
        <v>427</v>
      </c>
      <c r="C34" s="32">
        <v>0</v>
      </c>
      <c r="D34" s="30" t="s">
        <v>123</v>
      </c>
      <c r="E34" s="32">
        <v>14968.8</v>
      </c>
      <c r="F34" s="32">
        <v>0</v>
      </c>
      <c r="G34" s="32">
        <v>0</v>
      </c>
      <c r="H34" s="32">
        <v>0</v>
      </c>
      <c r="I34" s="33">
        <v>14968.8</v>
      </c>
      <c r="J34" s="32">
        <v>0</v>
      </c>
      <c r="K34" s="32">
        <v>0</v>
      </c>
      <c r="L34" s="32">
        <v>2351.61</v>
      </c>
      <c r="M34" s="32">
        <v>0</v>
      </c>
      <c r="N34" s="32">
        <v>0</v>
      </c>
      <c r="O34" s="33">
        <v>17320.41</v>
      </c>
      <c r="P34" s="32">
        <v>608.44</v>
      </c>
      <c r="Q34" s="32">
        <v>3079.74</v>
      </c>
      <c r="R34" s="34">
        <v>1925.9299999999998</v>
      </c>
      <c r="S34" s="34">
        <v>5614.11</v>
      </c>
      <c r="T34" s="35">
        <v>11706.3</v>
      </c>
    </row>
    <row r="35" spans="1:20" ht="18" customHeight="1">
      <c r="A35" s="30" t="s">
        <v>676</v>
      </c>
      <c r="B35" s="43" t="s">
        <v>490</v>
      </c>
      <c r="C35" s="32">
        <v>0</v>
      </c>
      <c r="D35" s="30" t="s">
        <v>123</v>
      </c>
      <c r="E35" s="32">
        <v>14968.8</v>
      </c>
      <c r="F35" s="32">
        <v>0</v>
      </c>
      <c r="G35" s="32">
        <v>0</v>
      </c>
      <c r="H35" s="32">
        <v>0</v>
      </c>
      <c r="I35" s="33">
        <v>14968.8</v>
      </c>
      <c r="J35" s="32">
        <v>0</v>
      </c>
      <c r="K35" s="32">
        <v>0</v>
      </c>
      <c r="L35" s="32">
        <v>2375.75</v>
      </c>
      <c r="M35" s="32">
        <v>0</v>
      </c>
      <c r="N35" s="32">
        <v>0</v>
      </c>
      <c r="O35" s="33">
        <v>17344.55</v>
      </c>
      <c r="P35" s="32">
        <v>608.44</v>
      </c>
      <c r="Q35" s="32">
        <v>2935.99</v>
      </c>
      <c r="R35" s="34">
        <v>522.7200000000003</v>
      </c>
      <c r="S35" s="34">
        <v>4067.15</v>
      </c>
      <c r="T35" s="35">
        <v>13277.4</v>
      </c>
    </row>
    <row r="36" spans="1:20" ht="18" customHeight="1">
      <c r="A36" s="30" t="s">
        <v>677</v>
      </c>
      <c r="B36" s="30" t="s">
        <v>659</v>
      </c>
      <c r="C36" s="32">
        <v>0</v>
      </c>
      <c r="D36" s="30" t="s">
        <v>678</v>
      </c>
      <c r="E36" s="32">
        <v>14968.8</v>
      </c>
      <c r="F36" s="32">
        <v>0</v>
      </c>
      <c r="G36" s="32">
        <v>0</v>
      </c>
      <c r="H36" s="32">
        <v>0</v>
      </c>
      <c r="I36" s="33">
        <v>14968.8</v>
      </c>
      <c r="J36" s="32">
        <v>0</v>
      </c>
      <c r="K36" s="32">
        <v>0</v>
      </c>
      <c r="L36" s="32">
        <v>9004.4</v>
      </c>
      <c r="M36" s="32">
        <v>0</v>
      </c>
      <c r="N36" s="32">
        <v>0</v>
      </c>
      <c r="O36" s="33">
        <v>23973.199999999997</v>
      </c>
      <c r="P36" s="32">
        <v>0</v>
      </c>
      <c r="Q36" s="32">
        <v>3247.06</v>
      </c>
      <c r="R36" s="34">
        <v>2971.53</v>
      </c>
      <c r="S36" s="34">
        <v>6218.59</v>
      </c>
      <c r="T36" s="35">
        <v>17754.609999999997</v>
      </c>
    </row>
    <row r="37" spans="1:20" ht="18" customHeight="1">
      <c r="A37" s="30" t="s">
        <v>679</v>
      </c>
      <c r="B37" s="30" t="s">
        <v>659</v>
      </c>
      <c r="C37" s="32">
        <v>0</v>
      </c>
      <c r="D37" s="30" t="s">
        <v>667</v>
      </c>
      <c r="E37" s="32">
        <v>0</v>
      </c>
      <c r="F37" s="32">
        <v>0</v>
      </c>
      <c r="G37" s="32">
        <v>0</v>
      </c>
      <c r="H37" s="32">
        <v>0</v>
      </c>
      <c r="I37" s="33">
        <v>0</v>
      </c>
      <c r="J37" s="32">
        <v>0</v>
      </c>
      <c r="K37" s="32">
        <v>0</v>
      </c>
      <c r="L37" s="32">
        <f>1700+-154.55</f>
        <v>1545.45</v>
      </c>
      <c r="M37" s="32">
        <v>3818.66</v>
      </c>
      <c r="N37" s="32">
        <v>0</v>
      </c>
      <c r="O37" s="33">
        <v>5518.66</v>
      </c>
      <c r="P37" s="32">
        <v>0</v>
      </c>
      <c r="Q37" s="32">
        <v>223.07</v>
      </c>
      <c r="R37" s="34">
        <v>0</v>
      </c>
      <c r="S37" s="34">
        <v>223.07</v>
      </c>
      <c r="T37" s="35">
        <v>5295.59</v>
      </c>
    </row>
    <row r="38" spans="1:20" ht="18" customHeight="1">
      <c r="A38" s="30" t="s">
        <v>680</v>
      </c>
      <c r="B38" s="43" t="s">
        <v>681</v>
      </c>
      <c r="C38" s="32">
        <v>0</v>
      </c>
      <c r="D38" s="30" t="s">
        <v>123</v>
      </c>
      <c r="E38" s="32">
        <v>14968.8</v>
      </c>
      <c r="F38" s="32">
        <v>0</v>
      </c>
      <c r="G38" s="32">
        <v>0</v>
      </c>
      <c r="H38" s="32">
        <v>0</v>
      </c>
      <c r="I38" s="33">
        <v>14968.8</v>
      </c>
      <c r="J38" s="32">
        <v>0</v>
      </c>
      <c r="K38" s="32">
        <v>0</v>
      </c>
      <c r="L38" s="32">
        <v>2351.61</v>
      </c>
      <c r="M38" s="32">
        <v>0</v>
      </c>
      <c r="N38" s="32">
        <v>0</v>
      </c>
      <c r="O38" s="33">
        <v>17320.41</v>
      </c>
      <c r="P38" s="32">
        <v>608.44</v>
      </c>
      <c r="Q38" s="32">
        <v>3079.74</v>
      </c>
      <c r="R38" s="34">
        <v>0</v>
      </c>
      <c r="S38" s="34">
        <v>3688.18</v>
      </c>
      <c r="T38" s="35">
        <v>13632.23</v>
      </c>
    </row>
    <row r="39" spans="1:20" ht="18" customHeight="1">
      <c r="A39" s="30" t="s">
        <v>682</v>
      </c>
      <c r="B39" s="30" t="s">
        <v>659</v>
      </c>
      <c r="C39" s="32">
        <v>0</v>
      </c>
      <c r="D39" s="30" t="s">
        <v>667</v>
      </c>
      <c r="E39" s="32">
        <v>0</v>
      </c>
      <c r="F39" s="32">
        <v>0</v>
      </c>
      <c r="G39" s="32">
        <v>0</v>
      </c>
      <c r="H39" s="32">
        <v>0</v>
      </c>
      <c r="I39" s="33">
        <v>0</v>
      </c>
      <c r="J39" s="32">
        <v>0</v>
      </c>
      <c r="K39" s="32">
        <v>0</v>
      </c>
      <c r="L39" s="32">
        <v>1700</v>
      </c>
      <c r="M39" s="32">
        <v>3818.66</v>
      </c>
      <c r="N39" s="32">
        <v>0</v>
      </c>
      <c r="O39" s="33">
        <v>5518.66</v>
      </c>
      <c r="P39" s="32">
        <v>0</v>
      </c>
      <c r="Q39" s="32">
        <v>189.56</v>
      </c>
      <c r="R39" s="34">
        <v>0</v>
      </c>
      <c r="S39" s="34">
        <v>189.56</v>
      </c>
      <c r="T39" s="35">
        <v>5329.1</v>
      </c>
    </row>
    <row r="40" spans="1:20" ht="18" customHeight="1">
      <c r="A40" s="30" t="s">
        <v>683</v>
      </c>
      <c r="B40" s="30" t="s">
        <v>659</v>
      </c>
      <c r="C40" s="32">
        <v>0</v>
      </c>
      <c r="D40" s="30" t="s">
        <v>667</v>
      </c>
      <c r="E40" s="32">
        <v>0</v>
      </c>
      <c r="F40" s="32">
        <v>0</v>
      </c>
      <c r="G40" s="32">
        <v>0</v>
      </c>
      <c r="H40" s="32">
        <v>0</v>
      </c>
      <c r="I40" s="33">
        <v>0</v>
      </c>
      <c r="J40" s="32">
        <v>0</v>
      </c>
      <c r="K40" s="32">
        <v>0</v>
      </c>
      <c r="L40" s="32">
        <v>1700</v>
      </c>
      <c r="M40" s="32">
        <v>3818.66</v>
      </c>
      <c r="N40" s="32">
        <v>0</v>
      </c>
      <c r="O40" s="33">
        <v>5518.66</v>
      </c>
      <c r="P40" s="32">
        <v>0</v>
      </c>
      <c r="Q40" s="32">
        <v>223.07</v>
      </c>
      <c r="R40" s="34">
        <v>0</v>
      </c>
      <c r="S40" s="34">
        <v>223.07</v>
      </c>
      <c r="T40" s="35">
        <v>5295.59</v>
      </c>
    </row>
    <row r="41" spans="1:20" ht="18" customHeight="1">
      <c r="A41" s="30" t="s">
        <v>684</v>
      </c>
      <c r="B41" s="30" t="s">
        <v>659</v>
      </c>
      <c r="C41" s="32">
        <v>0</v>
      </c>
      <c r="D41" s="30" t="s">
        <v>667</v>
      </c>
      <c r="E41" s="32">
        <v>0</v>
      </c>
      <c r="F41" s="32">
        <v>0</v>
      </c>
      <c r="G41" s="32">
        <v>0</v>
      </c>
      <c r="H41" s="32">
        <v>0</v>
      </c>
      <c r="I41" s="33">
        <v>0</v>
      </c>
      <c r="J41" s="32">
        <v>0</v>
      </c>
      <c r="K41" s="32">
        <v>0</v>
      </c>
      <c r="L41" s="32">
        <v>1700</v>
      </c>
      <c r="M41" s="32">
        <v>3818.66</v>
      </c>
      <c r="N41" s="32">
        <v>0</v>
      </c>
      <c r="O41" s="33">
        <v>5518.66</v>
      </c>
      <c r="P41" s="32">
        <v>0</v>
      </c>
      <c r="Q41" s="32">
        <v>223.07</v>
      </c>
      <c r="R41" s="34">
        <v>0</v>
      </c>
      <c r="S41" s="34">
        <v>223.07</v>
      </c>
      <c r="T41" s="35">
        <v>5295.59</v>
      </c>
    </row>
    <row r="42" spans="1:20" ht="18" customHeight="1">
      <c r="A42" s="30" t="s">
        <v>685</v>
      </c>
      <c r="B42" s="30" t="s">
        <v>89</v>
      </c>
      <c r="C42" s="32">
        <v>0</v>
      </c>
      <c r="D42" s="30" t="s">
        <v>123</v>
      </c>
      <c r="E42" s="32">
        <v>14968.8</v>
      </c>
      <c r="F42" s="32">
        <v>0</v>
      </c>
      <c r="G42" s="32">
        <v>0</v>
      </c>
      <c r="H42" s="32">
        <v>0</v>
      </c>
      <c r="I42" s="33">
        <v>14968.8</v>
      </c>
      <c r="J42" s="32">
        <v>0</v>
      </c>
      <c r="K42" s="32">
        <v>0</v>
      </c>
      <c r="L42" s="32">
        <f>2375.75+-231.82</f>
        <v>2143.93</v>
      </c>
      <c r="M42" s="32">
        <v>0</v>
      </c>
      <c r="N42" s="32">
        <v>0</v>
      </c>
      <c r="O42" s="33">
        <v>17344.55</v>
      </c>
      <c r="P42" s="32">
        <v>608.44</v>
      </c>
      <c r="Q42" s="32">
        <v>2668.1</v>
      </c>
      <c r="R42" s="34">
        <v>3085.47</v>
      </c>
      <c r="S42" s="34">
        <v>6362.01</v>
      </c>
      <c r="T42" s="35">
        <v>10982.54</v>
      </c>
    </row>
    <row r="43" spans="1:20" ht="18" customHeight="1">
      <c r="A43" s="30" t="s">
        <v>686</v>
      </c>
      <c r="B43" s="30" t="s">
        <v>659</v>
      </c>
      <c r="C43" s="32">
        <v>0</v>
      </c>
      <c r="D43" s="30" t="s">
        <v>667</v>
      </c>
      <c r="E43" s="32">
        <v>0</v>
      </c>
      <c r="F43" s="32">
        <v>0</v>
      </c>
      <c r="G43" s="32">
        <v>0</v>
      </c>
      <c r="H43" s="32">
        <v>0</v>
      </c>
      <c r="I43" s="33">
        <v>0</v>
      </c>
      <c r="J43" s="32">
        <v>0</v>
      </c>
      <c r="K43" s="32">
        <v>0</v>
      </c>
      <c r="L43" s="32">
        <f>2060+-386.36</f>
        <v>1673.6399999999999</v>
      </c>
      <c r="M43" s="32">
        <v>3818.66</v>
      </c>
      <c r="N43" s="32">
        <v>0</v>
      </c>
      <c r="O43" s="33">
        <v>5878.66</v>
      </c>
      <c r="P43" s="32">
        <v>0</v>
      </c>
      <c r="Q43" s="32">
        <v>223.07</v>
      </c>
      <c r="R43" s="34">
        <v>0</v>
      </c>
      <c r="S43" s="34">
        <v>223.07</v>
      </c>
      <c r="T43" s="35">
        <v>5655.59</v>
      </c>
    </row>
    <row r="44" spans="1:20" ht="18" customHeight="1">
      <c r="A44" s="30" t="s">
        <v>687</v>
      </c>
      <c r="B44" s="30" t="s">
        <v>659</v>
      </c>
      <c r="C44" s="32">
        <v>0</v>
      </c>
      <c r="D44" s="30" t="s">
        <v>667</v>
      </c>
      <c r="E44" s="32">
        <v>0</v>
      </c>
      <c r="F44" s="32">
        <v>0</v>
      </c>
      <c r="G44" s="32">
        <v>0</v>
      </c>
      <c r="H44" s="32">
        <v>0</v>
      </c>
      <c r="I44" s="33">
        <v>0</v>
      </c>
      <c r="J44" s="32">
        <v>0</v>
      </c>
      <c r="K44" s="32">
        <v>0</v>
      </c>
      <c r="L44" s="32">
        <f>1700+-309.09</f>
        <v>1390.91</v>
      </c>
      <c r="M44" s="32">
        <v>3818.66</v>
      </c>
      <c r="N44" s="32">
        <v>0</v>
      </c>
      <c r="O44" s="33">
        <v>5518.66</v>
      </c>
      <c r="P44" s="32">
        <v>0</v>
      </c>
      <c r="Q44" s="32">
        <v>223.07</v>
      </c>
      <c r="R44" s="34">
        <v>0</v>
      </c>
      <c r="S44" s="34">
        <v>223.07</v>
      </c>
      <c r="T44" s="35">
        <v>5295.59</v>
      </c>
    </row>
    <row r="45" spans="1:20" ht="18" customHeight="1">
      <c r="A45" s="30" t="s">
        <v>688</v>
      </c>
      <c r="B45" s="43" t="s">
        <v>689</v>
      </c>
      <c r="C45" s="32">
        <v>0</v>
      </c>
      <c r="D45" s="30" t="s">
        <v>690</v>
      </c>
      <c r="E45" s="32">
        <v>16216.2</v>
      </c>
      <c r="F45" s="32">
        <v>0</v>
      </c>
      <c r="G45" s="32">
        <v>0</v>
      </c>
      <c r="H45" s="32">
        <v>0</v>
      </c>
      <c r="I45" s="33">
        <v>16216.2</v>
      </c>
      <c r="J45" s="32">
        <v>0</v>
      </c>
      <c r="K45" s="32">
        <v>0</v>
      </c>
      <c r="L45" s="32">
        <v>1700</v>
      </c>
      <c r="M45" s="32">
        <v>0</v>
      </c>
      <c r="N45" s="32">
        <v>0</v>
      </c>
      <c r="O45" s="33">
        <v>17916.2</v>
      </c>
      <c r="P45" s="32">
        <v>608.44</v>
      </c>
      <c r="Q45" s="32">
        <v>3422.77</v>
      </c>
      <c r="R45" s="34">
        <v>0</v>
      </c>
      <c r="S45" s="34">
        <v>4031.21</v>
      </c>
      <c r="T45" s="35">
        <v>13884.990000000002</v>
      </c>
    </row>
    <row r="46" spans="1:20" ht="18" customHeight="1">
      <c r="A46" s="30" t="s">
        <v>691</v>
      </c>
      <c r="B46" s="43" t="s">
        <v>692</v>
      </c>
      <c r="C46" s="32">
        <v>0</v>
      </c>
      <c r="D46" s="30" t="s">
        <v>123</v>
      </c>
      <c r="E46" s="32">
        <v>14968.8</v>
      </c>
      <c r="F46" s="32">
        <v>0</v>
      </c>
      <c r="G46" s="32">
        <v>0</v>
      </c>
      <c r="H46" s="32">
        <v>0</v>
      </c>
      <c r="I46" s="33">
        <v>14968.8</v>
      </c>
      <c r="J46" s="32">
        <v>0</v>
      </c>
      <c r="K46" s="32">
        <v>0</v>
      </c>
      <c r="L46" s="32">
        <v>2351.61</v>
      </c>
      <c r="M46" s="32">
        <v>498.96</v>
      </c>
      <c r="N46" s="32">
        <v>0</v>
      </c>
      <c r="O46" s="33">
        <v>17819.37</v>
      </c>
      <c r="P46" s="32">
        <v>608.44</v>
      </c>
      <c r="Q46" s="32">
        <v>3216.95</v>
      </c>
      <c r="R46" s="34">
        <v>0</v>
      </c>
      <c r="S46" s="34">
        <v>3825.39</v>
      </c>
      <c r="T46" s="35">
        <v>13993.98</v>
      </c>
    </row>
    <row r="47" spans="1:20" ht="18" customHeight="1">
      <c r="A47" s="30" t="s">
        <v>693</v>
      </c>
      <c r="B47" s="30" t="s">
        <v>659</v>
      </c>
      <c r="C47" s="32">
        <v>0</v>
      </c>
      <c r="D47" s="30" t="s">
        <v>667</v>
      </c>
      <c r="E47" s="32">
        <v>0</v>
      </c>
      <c r="F47" s="32">
        <v>0</v>
      </c>
      <c r="G47" s="32">
        <v>0</v>
      </c>
      <c r="H47" s="32">
        <v>0</v>
      </c>
      <c r="I47" s="33">
        <v>0</v>
      </c>
      <c r="J47" s="32">
        <v>0</v>
      </c>
      <c r="K47" s="32">
        <v>0</v>
      </c>
      <c r="L47" s="32">
        <v>1700</v>
      </c>
      <c r="M47" s="32">
        <v>3818.66</v>
      </c>
      <c r="N47" s="32">
        <v>0</v>
      </c>
      <c r="O47" s="33">
        <v>5518.66</v>
      </c>
      <c r="P47" s="32">
        <v>0</v>
      </c>
      <c r="Q47" s="32">
        <v>223.07</v>
      </c>
      <c r="R47" s="34">
        <v>0</v>
      </c>
      <c r="S47" s="34">
        <v>223.07</v>
      </c>
      <c r="T47" s="35">
        <v>5295.59</v>
      </c>
    </row>
    <row r="48" spans="1:20" ht="18" customHeight="1">
      <c r="A48" s="30" t="s">
        <v>694</v>
      </c>
      <c r="B48" s="30" t="s">
        <v>695</v>
      </c>
      <c r="C48" s="32">
        <v>0</v>
      </c>
      <c r="D48" s="30" t="s">
        <v>123</v>
      </c>
      <c r="E48" s="32">
        <v>14968.8</v>
      </c>
      <c r="F48" s="32">
        <v>0</v>
      </c>
      <c r="G48" s="32">
        <v>0</v>
      </c>
      <c r="H48" s="32">
        <v>0</v>
      </c>
      <c r="I48" s="33">
        <v>14968.8</v>
      </c>
      <c r="J48" s="32">
        <v>0</v>
      </c>
      <c r="K48" s="32">
        <v>0</v>
      </c>
      <c r="L48" s="32">
        <v>2351.61</v>
      </c>
      <c r="M48" s="32">
        <v>0</v>
      </c>
      <c r="N48" s="32">
        <v>0</v>
      </c>
      <c r="O48" s="33">
        <v>17320.41</v>
      </c>
      <c r="P48" s="32">
        <v>608.44</v>
      </c>
      <c r="Q48" s="32">
        <v>3079.74</v>
      </c>
      <c r="R48" s="34">
        <v>0</v>
      </c>
      <c r="S48" s="34">
        <v>3688.18</v>
      </c>
      <c r="T48" s="35">
        <v>13632.23</v>
      </c>
    </row>
    <row r="49" spans="1:20" ht="18" customHeight="1">
      <c r="A49" s="30" t="s">
        <v>696</v>
      </c>
      <c r="B49" s="30" t="s">
        <v>659</v>
      </c>
      <c r="C49" s="32">
        <v>0</v>
      </c>
      <c r="D49" s="30" t="s">
        <v>667</v>
      </c>
      <c r="E49" s="32">
        <v>0</v>
      </c>
      <c r="F49" s="32">
        <v>0</v>
      </c>
      <c r="G49" s="32">
        <v>0</v>
      </c>
      <c r="H49" s="32">
        <v>0</v>
      </c>
      <c r="I49" s="33">
        <v>0</v>
      </c>
      <c r="J49" s="32">
        <v>0</v>
      </c>
      <c r="K49" s="32">
        <v>0</v>
      </c>
      <c r="L49" s="32">
        <v>1700</v>
      </c>
      <c r="M49" s="32">
        <v>3818.66</v>
      </c>
      <c r="N49" s="32">
        <v>0</v>
      </c>
      <c r="O49" s="33">
        <v>5518.66</v>
      </c>
      <c r="P49" s="32">
        <v>0</v>
      </c>
      <c r="Q49" s="32">
        <v>132.68</v>
      </c>
      <c r="R49" s="34">
        <v>0</v>
      </c>
      <c r="S49" s="34">
        <v>132.68</v>
      </c>
      <c r="T49" s="35">
        <v>5385.98</v>
      </c>
    </row>
    <row r="50" spans="1:20" ht="18" customHeight="1">
      <c r="A50" s="30" t="s">
        <v>697</v>
      </c>
      <c r="B50" s="30" t="s">
        <v>659</v>
      </c>
      <c r="C50" s="32">
        <v>0</v>
      </c>
      <c r="D50" s="30" t="s">
        <v>667</v>
      </c>
      <c r="E50" s="32">
        <v>0</v>
      </c>
      <c r="F50" s="32">
        <v>0</v>
      </c>
      <c r="G50" s="32">
        <v>0</v>
      </c>
      <c r="H50" s="32">
        <v>0</v>
      </c>
      <c r="I50" s="33">
        <v>0</v>
      </c>
      <c r="J50" s="32">
        <v>0</v>
      </c>
      <c r="K50" s="32">
        <v>0</v>
      </c>
      <c r="L50" s="32">
        <v>1700</v>
      </c>
      <c r="M50" s="32">
        <v>3818.66</v>
      </c>
      <c r="N50" s="32">
        <v>0</v>
      </c>
      <c r="O50" s="33">
        <v>5518.66</v>
      </c>
      <c r="P50" s="32">
        <v>0</v>
      </c>
      <c r="Q50" s="32">
        <v>161.12</v>
      </c>
      <c r="R50" s="34">
        <v>0</v>
      </c>
      <c r="S50" s="34">
        <v>161.12</v>
      </c>
      <c r="T50" s="35">
        <v>5357.54</v>
      </c>
    </row>
    <row r="51" spans="1:20" ht="18" customHeight="1">
      <c r="A51" s="30" t="s">
        <v>698</v>
      </c>
      <c r="B51" s="30" t="s">
        <v>659</v>
      </c>
      <c r="C51" s="32">
        <v>0</v>
      </c>
      <c r="D51" s="30" t="s">
        <v>667</v>
      </c>
      <c r="E51" s="32">
        <v>0</v>
      </c>
      <c r="F51" s="32">
        <v>0</v>
      </c>
      <c r="G51" s="32">
        <v>0</v>
      </c>
      <c r="H51" s="32">
        <v>0</v>
      </c>
      <c r="I51" s="33">
        <v>0</v>
      </c>
      <c r="J51" s="32">
        <v>0</v>
      </c>
      <c r="K51" s="32">
        <v>0</v>
      </c>
      <c r="L51" s="32">
        <v>1700</v>
      </c>
      <c r="M51" s="32">
        <v>3818.66</v>
      </c>
      <c r="N51" s="32">
        <v>0</v>
      </c>
      <c r="O51" s="33">
        <v>5518.66</v>
      </c>
      <c r="P51" s="32">
        <v>0</v>
      </c>
      <c r="Q51" s="32">
        <v>223.07</v>
      </c>
      <c r="R51" s="34">
        <v>0</v>
      </c>
      <c r="S51" s="34">
        <v>223.07</v>
      </c>
      <c r="T51" s="35">
        <v>5295.59</v>
      </c>
    </row>
    <row r="52" spans="1:20" ht="18" customHeight="1">
      <c r="A52" s="30" t="s">
        <v>699</v>
      </c>
      <c r="B52" s="30" t="s">
        <v>700</v>
      </c>
      <c r="C52" s="32">
        <v>0</v>
      </c>
      <c r="D52" s="30" t="s">
        <v>674</v>
      </c>
      <c r="E52" s="32">
        <v>0</v>
      </c>
      <c r="F52" s="32">
        <v>0</v>
      </c>
      <c r="G52" s="32">
        <v>0</v>
      </c>
      <c r="H52" s="32">
        <v>0</v>
      </c>
      <c r="I52" s="33">
        <v>0</v>
      </c>
      <c r="J52" s="32">
        <v>0</v>
      </c>
      <c r="K52" s="32">
        <v>0</v>
      </c>
      <c r="L52" s="32">
        <v>1700</v>
      </c>
      <c r="M52" s="32">
        <v>3818.66</v>
      </c>
      <c r="N52" s="32">
        <v>0</v>
      </c>
      <c r="O52" s="33">
        <v>5518.66</v>
      </c>
      <c r="P52" s="32">
        <v>0</v>
      </c>
      <c r="Q52" s="32">
        <v>223.07</v>
      </c>
      <c r="R52" s="34">
        <v>0</v>
      </c>
      <c r="S52" s="34">
        <v>223.07</v>
      </c>
      <c r="T52" s="35">
        <v>5295.59</v>
      </c>
    </row>
    <row r="53" spans="1:20" ht="18" customHeight="1">
      <c r="A53" s="30" t="s">
        <v>701</v>
      </c>
      <c r="B53" s="30" t="s">
        <v>700</v>
      </c>
      <c r="C53" s="32">
        <v>0</v>
      </c>
      <c r="D53" s="30" t="s">
        <v>674</v>
      </c>
      <c r="E53" s="32">
        <v>0</v>
      </c>
      <c r="F53" s="32">
        <v>0</v>
      </c>
      <c r="G53" s="32">
        <v>0</v>
      </c>
      <c r="H53" s="32">
        <v>0</v>
      </c>
      <c r="I53" s="33">
        <v>0</v>
      </c>
      <c r="J53" s="32">
        <v>0</v>
      </c>
      <c r="K53" s="32">
        <v>0</v>
      </c>
      <c r="L53" s="32">
        <v>1700</v>
      </c>
      <c r="M53" s="32">
        <v>3818.66</v>
      </c>
      <c r="N53" s="32">
        <v>0</v>
      </c>
      <c r="O53" s="33">
        <v>5518.66</v>
      </c>
      <c r="P53" s="32">
        <v>0</v>
      </c>
      <c r="Q53" s="32">
        <v>223.07</v>
      </c>
      <c r="R53" s="34">
        <v>0</v>
      </c>
      <c r="S53" s="34">
        <v>223.07</v>
      </c>
      <c r="T53" s="35">
        <v>5295.59</v>
      </c>
    </row>
    <row r="54" spans="1:20" ht="18" customHeight="1">
      <c r="A54" s="30" t="s">
        <v>702</v>
      </c>
      <c r="B54" s="42" t="s">
        <v>703</v>
      </c>
      <c r="C54" s="32">
        <v>0</v>
      </c>
      <c r="D54" s="30" t="s">
        <v>123</v>
      </c>
      <c r="E54" s="32">
        <v>14968.8</v>
      </c>
      <c r="F54" s="32">
        <v>0</v>
      </c>
      <c r="G54" s="32">
        <v>99.79</v>
      </c>
      <c r="H54" s="32">
        <v>0</v>
      </c>
      <c r="I54" s="33">
        <v>15068.59</v>
      </c>
      <c r="J54" s="32">
        <v>0</v>
      </c>
      <c r="K54" s="32">
        <v>0</v>
      </c>
      <c r="L54" s="32">
        <v>2617.08</v>
      </c>
      <c r="M54" s="32">
        <v>1496.88</v>
      </c>
      <c r="N54" s="32">
        <v>0</v>
      </c>
      <c r="O54" s="33">
        <v>19182.55</v>
      </c>
      <c r="P54" s="32">
        <v>608.44</v>
      </c>
      <c r="Q54" s="32">
        <v>3414.55</v>
      </c>
      <c r="R54" s="34">
        <v>-4.547473508864641E-13</v>
      </c>
      <c r="S54" s="34">
        <v>4022.99</v>
      </c>
      <c r="T54" s="35">
        <v>15159.56</v>
      </c>
    </row>
    <row r="55" spans="1:20" ht="18" customHeight="1">
      <c r="A55" s="30" t="s">
        <v>704</v>
      </c>
      <c r="B55" s="30" t="s">
        <v>38</v>
      </c>
      <c r="C55" s="32">
        <v>0</v>
      </c>
      <c r="D55" s="30" t="s">
        <v>123</v>
      </c>
      <c r="E55" s="32">
        <v>14968.8</v>
      </c>
      <c r="F55" s="32">
        <v>0</v>
      </c>
      <c r="G55" s="32">
        <v>0</v>
      </c>
      <c r="H55" s="32">
        <v>0</v>
      </c>
      <c r="I55" s="33">
        <v>14968.8</v>
      </c>
      <c r="J55" s="32">
        <v>0</v>
      </c>
      <c r="K55" s="32">
        <v>0</v>
      </c>
      <c r="L55" s="32">
        <v>2544.69</v>
      </c>
      <c r="M55" s="32">
        <v>0</v>
      </c>
      <c r="N55" s="32">
        <v>0</v>
      </c>
      <c r="O55" s="33">
        <v>17513.489999999998</v>
      </c>
      <c r="P55" s="32">
        <v>608.44</v>
      </c>
      <c r="Q55" s="32">
        <v>3079.74</v>
      </c>
      <c r="R55" s="34">
        <v>2177.56</v>
      </c>
      <c r="S55" s="34">
        <v>5865.74</v>
      </c>
      <c r="T55" s="35">
        <v>11647.749999999998</v>
      </c>
    </row>
    <row r="56" spans="1:20" ht="18" customHeight="1">
      <c r="A56" s="30" t="s">
        <v>705</v>
      </c>
      <c r="B56" s="30" t="s">
        <v>700</v>
      </c>
      <c r="C56" s="32">
        <v>0</v>
      </c>
      <c r="D56" s="30" t="s">
        <v>674</v>
      </c>
      <c r="E56" s="32">
        <v>0</v>
      </c>
      <c r="F56" s="32">
        <v>0</v>
      </c>
      <c r="G56" s="32">
        <v>0</v>
      </c>
      <c r="H56" s="32">
        <v>0</v>
      </c>
      <c r="I56" s="33">
        <v>0</v>
      </c>
      <c r="J56" s="32">
        <v>0</v>
      </c>
      <c r="K56" s="32">
        <v>0</v>
      </c>
      <c r="L56" s="32">
        <v>1700</v>
      </c>
      <c r="M56" s="32">
        <v>3818.66</v>
      </c>
      <c r="N56" s="32">
        <v>0</v>
      </c>
      <c r="O56" s="33">
        <v>5518.66</v>
      </c>
      <c r="P56" s="32">
        <v>0</v>
      </c>
      <c r="Q56" s="32">
        <v>223.07</v>
      </c>
      <c r="R56" s="34">
        <v>0</v>
      </c>
      <c r="S56" s="34">
        <v>223.07</v>
      </c>
      <c r="T56" s="35">
        <v>5295.59</v>
      </c>
    </row>
    <row r="57" spans="1:20" ht="18" customHeight="1">
      <c r="A57" s="30" t="s">
        <v>706</v>
      </c>
      <c r="B57" s="43" t="s">
        <v>707</v>
      </c>
      <c r="C57" s="32">
        <v>0</v>
      </c>
      <c r="D57" s="30" t="s">
        <v>123</v>
      </c>
      <c r="E57" s="32">
        <v>14968.8</v>
      </c>
      <c r="F57" s="32">
        <v>0</v>
      </c>
      <c r="G57" s="32">
        <v>0</v>
      </c>
      <c r="H57" s="32">
        <v>0</v>
      </c>
      <c r="I57" s="33">
        <v>14968.8</v>
      </c>
      <c r="J57" s="32">
        <v>0</v>
      </c>
      <c r="K57" s="32">
        <v>0</v>
      </c>
      <c r="L57" s="32">
        <v>2617.08</v>
      </c>
      <c r="M57" s="32">
        <v>0</v>
      </c>
      <c r="N57" s="32">
        <v>0</v>
      </c>
      <c r="O57" s="33">
        <v>17585.879999999997</v>
      </c>
      <c r="P57" s="32">
        <v>608.44</v>
      </c>
      <c r="Q57" s="32">
        <v>3027.6</v>
      </c>
      <c r="R57" s="34">
        <v>0</v>
      </c>
      <c r="S57" s="34">
        <v>3636.04</v>
      </c>
      <c r="T57" s="35">
        <v>13949.839999999997</v>
      </c>
    </row>
    <row r="58" spans="1:20" ht="18" customHeight="1">
      <c r="A58" s="30" t="s">
        <v>708</v>
      </c>
      <c r="B58" s="43" t="s">
        <v>709</v>
      </c>
      <c r="C58" s="32">
        <v>0</v>
      </c>
      <c r="D58" s="30" t="s">
        <v>123</v>
      </c>
      <c r="E58" s="32">
        <v>14968.8</v>
      </c>
      <c r="F58" s="32">
        <v>0</v>
      </c>
      <c r="G58" s="32">
        <v>0</v>
      </c>
      <c r="H58" s="32">
        <v>0</v>
      </c>
      <c r="I58" s="33">
        <v>14968.8</v>
      </c>
      <c r="J58" s="32">
        <v>0</v>
      </c>
      <c r="K58" s="32">
        <v>0</v>
      </c>
      <c r="L58" s="32">
        <v>1700</v>
      </c>
      <c r="M58" s="32">
        <v>0</v>
      </c>
      <c r="N58" s="32">
        <v>0</v>
      </c>
      <c r="O58" s="33">
        <v>16668.8</v>
      </c>
      <c r="P58" s="32">
        <v>608.44</v>
      </c>
      <c r="Q58" s="32">
        <v>2975.46</v>
      </c>
      <c r="R58" s="34">
        <v>0</v>
      </c>
      <c r="S58" s="34">
        <v>3583.9</v>
      </c>
      <c r="T58" s="35">
        <v>13084.9</v>
      </c>
    </row>
    <row r="59" spans="1:20" ht="18" customHeight="1">
      <c r="A59" s="30" t="s">
        <v>710</v>
      </c>
      <c r="B59" s="30" t="s">
        <v>711</v>
      </c>
      <c r="C59" s="32">
        <v>0</v>
      </c>
      <c r="D59" s="30" t="s">
        <v>712</v>
      </c>
      <c r="E59" s="32">
        <v>13721.4</v>
      </c>
      <c r="F59" s="32">
        <v>0</v>
      </c>
      <c r="G59" s="32">
        <v>0</v>
      </c>
      <c r="H59" s="32">
        <v>0</v>
      </c>
      <c r="I59" s="33">
        <v>13721.4</v>
      </c>
      <c r="J59" s="32">
        <v>0</v>
      </c>
      <c r="K59" s="32">
        <v>0</v>
      </c>
      <c r="L59" s="32">
        <v>2617.08</v>
      </c>
      <c r="M59" s="32">
        <v>0</v>
      </c>
      <c r="N59" s="32">
        <v>0</v>
      </c>
      <c r="O59" s="33">
        <v>16338.48</v>
      </c>
      <c r="P59" s="32">
        <v>608.44</v>
      </c>
      <c r="Q59" s="32">
        <v>2736.7</v>
      </c>
      <c r="R59" s="34">
        <v>0</v>
      </c>
      <c r="S59" s="34">
        <v>3345.14</v>
      </c>
      <c r="T59" s="35">
        <v>12993.34</v>
      </c>
    </row>
    <row r="60" spans="1:20" ht="18" customHeight="1">
      <c r="A60" s="30" t="s">
        <v>713</v>
      </c>
      <c r="B60" s="42" t="s">
        <v>458</v>
      </c>
      <c r="C60" s="32">
        <v>0</v>
      </c>
      <c r="D60" s="30" t="s">
        <v>123</v>
      </c>
      <c r="E60" s="32">
        <v>14968.8</v>
      </c>
      <c r="F60" s="32">
        <v>0</v>
      </c>
      <c r="G60" s="32">
        <v>0</v>
      </c>
      <c r="H60" s="32">
        <v>0</v>
      </c>
      <c r="I60" s="33">
        <v>14968.8</v>
      </c>
      <c r="J60" s="32">
        <v>0</v>
      </c>
      <c r="K60" s="32">
        <v>0</v>
      </c>
      <c r="L60" s="32">
        <v>2351.61</v>
      </c>
      <c r="M60" s="32">
        <v>0</v>
      </c>
      <c r="N60" s="32">
        <v>0</v>
      </c>
      <c r="O60" s="33">
        <v>17320.41</v>
      </c>
      <c r="P60" s="32">
        <v>608.44</v>
      </c>
      <c r="Q60" s="32">
        <v>3079.74</v>
      </c>
      <c r="R60" s="34">
        <v>0</v>
      </c>
      <c r="S60" s="34">
        <v>3688.18</v>
      </c>
      <c r="T60" s="35">
        <v>13632.23</v>
      </c>
    </row>
    <row r="61" spans="1:20" ht="18" customHeight="1">
      <c r="A61" s="30" t="s">
        <v>714</v>
      </c>
      <c r="B61" s="30" t="s">
        <v>659</v>
      </c>
      <c r="C61" s="32">
        <v>0</v>
      </c>
      <c r="D61" s="30" t="s">
        <v>667</v>
      </c>
      <c r="E61" s="32">
        <v>0</v>
      </c>
      <c r="F61" s="32">
        <v>0</v>
      </c>
      <c r="G61" s="32">
        <v>0</v>
      </c>
      <c r="H61" s="32">
        <v>0</v>
      </c>
      <c r="I61" s="33">
        <v>0</v>
      </c>
      <c r="J61" s="32">
        <v>0</v>
      </c>
      <c r="K61" s="32">
        <v>0</v>
      </c>
      <c r="L61" s="32">
        <f>2010+-1700</f>
        <v>310</v>
      </c>
      <c r="M61" s="32">
        <v>0</v>
      </c>
      <c r="N61" s="32">
        <v>0</v>
      </c>
      <c r="O61" s="33">
        <v>2010</v>
      </c>
      <c r="P61" s="32">
        <v>0</v>
      </c>
      <c r="Q61" s="32">
        <v>0</v>
      </c>
      <c r="R61" s="34">
        <v>0</v>
      </c>
      <c r="S61" s="34">
        <v>0</v>
      </c>
      <c r="T61" s="35">
        <v>2010</v>
      </c>
    </row>
    <row r="62" spans="1:20" ht="18" customHeight="1">
      <c r="A62" s="30" t="s">
        <v>715</v>
      </c>
      <c r="B62" s="30" t="s">
        <v>659</v>
      </c>
      <c r="C62" s="32">
        <v>0</v>
      </c>
      <c r="D62" s="30" t="s">
        <v>667</v>
      </c>
      <c r="E62" s="32">
        <v>0</v>
      </c>
      <c r="F62" s="32">
        <v>0</v>
      </c>
      <c r="G62" s="32">
        <v>0</v>
      </c>
      <c r="H62" s="32">
        <v>0</v>
      </c>
      <c r="I62" s="33">
        <v>0</v>
      </c>
      <c r="J62" s="32">
        <v>0</v>
      </c>
      <c r="K62" s="32">
        <v>0</v>
      </c>
      <c r="L62" s="32">
        <v>1700</v>
      </c>
      <c r="M62" s="32">
        <v>3818.66</v>
      </c>
      <c r="N62" s="32">
        <v>0</v>
      </c>
      <c r="O62" s="33">
        <v>5518.66</v>
      </c>
      <c r="P62" s="32">
        <v>0</v>
      </c>
      <c r="Q62" s="32">
        <v>223.07</v>
      </c>
      <c r="R62" s="34">
        <v>0</v>
      </c>
      <c r="S62" s="34">
        <v>223.07</v>
      </c>
      <c r="T62" s="35">
        <v>5295.59</v>
      </c>
    </row>
    <row r="63" spans="1:20" ht="18" customHeight="1">
      <c r="A63" s="30" t="s">
        <v>716</v>
      </c>
      <c r="B63" s="42" t="s">
        <v>516</v>
      </c>
      <c r="C63" s="32">
        <v>0</v>
      </c>
      <c r="D63" s="30" t="s">
        <v>123</v>
      </c>
      <c r="E63" s="32">
        <v>14968.8</v>
      </c>
      <c r="F63" s="32">
        <v>0</v>
      </c>
      <c r="G63" s="32">
        <v>0</v>
      </c>
      <c r="H63" s="32">
        <v>0</v>
      </c>
      <c r="I63" s="33">
        <v>14968.8</v>
      </c>
      <c r="J63" s="32">
        <v>0</v>
      </c>
      <c r="K63" s="32">
        <v>0</v>
      </c>
      <c r="L63" s="32">
        <v>2218.87</v>
      </c>
      <c r="M63" s="32">
        <v>0</v>
      </c>
      <c r="N63" s="32">
        <v>0</v>
      </c>
      <c r="O63" s="33">
        <v>17187.67</v>
      </c>
      <c r="P63" s="32">
        <v>608.44</v>
      </c>
      <c r="Q63" s="32">
        <v>3079.74</v>
      </c>
      <c r="R63" s="34">
        <v>0</v>
      </c>
      <c r="S63" s="34">
        <v>3688.18</v>
      </c>
      <c r="T63" s="35">
        <v>13499.489999999998</v>
      </c>
    </row>
    <row r="64" spans="1:20" ht="18" customHeight="1">
      <c r="A64" s="30" t="s">
        <v>717</v>
      </c>
      <c r="B64" s="30" t="s">
        <v>718</v>
      </c>
      <c r="C64" s="32">
        <v>0</v>
      </c>
      <c r="D64" s="30" t="s">
        <v>719</v>
      </c>
      <c r="E64" s="32">
        <v>13721.4</v>
      </c>
      <c r="F64" s="32">
        <v>0</v>
      </c>
      <c r="G64" s="32">
        <v>0</v>
      </c>
      <c r="H64" s="32">
        <v>0</v>
      </c>
      <c r="I64" s="33">
        <v>13721.4</v>
      </c>
      <c r="J64" s="32">
        <v>0</v>
      </c>
      <c r="K64" s="32">
        <v>0</v>
      </c>
      <c r="L64" s="32">
        <v>2544.69</v>
      </c>
      <c r="M64" s="32">
        <v>0</v>
      </c>
      <c r="N64" s="32">
        <v>0</v>
      </c>
      <c r="O64" s="33">
        <v>16266.09</v>
      </c>
      <c r="P64" s="32">
        <v>608.44</v>
      </c>
      <c r="Q64" s="32">
        <v>2632.43</v>
      </c>
      <c r="R64" s="34">
        <v>0</v>
      </c>
      <c r="S64" s="34">
        <v>3240.87</v>
      </c>
      <c r="T64" s="35">
        <v>13025.22</v>
      </c>
    </row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P21:P23"/>
    <mergeCell ref="Q21:Q23"/>
    <mergeCell ref="D22:D23"/>
    <mergeCell ref="E22:E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2017-12-07T15:21:11Z</dcterms:modified>
  <cp:category/>
  <cp:version/>
  <cp:contentType/>
  <cp:contentStatus/>
  <cp:revision>25</cp:revision>
</cp:coreProperties>
</file>