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ecnico2\Documents\Detp Tecnico\OBRAS EM EXECUÇÃO\CC 3001 PROMOTORIA MANACAPURU MPAM\"/>
    </mc:Choice>
  </mc:AlternateContent>
  <xr:revisionPtr revIDLastSave="0" documentId="8_{D86DF6EC-A0AA-4E3E-8649-14F4AE00011C}" xr6:coauthVersionLast="47" xr6:coauthVersionMax="47" xr10:uidLastSave="{00000000-0000-0000-0000-000000000000}"/>
  <bookViews>
    <workbookView xWindow="-108" yWindow="-108" windowWidth="23256" windowHeight="12576" xr2:uid="{FA78AC19-AA76-41FE-B13B-AAD8903A8A2A}"/>
  </bookViews>
  <sheets>
    <sheet name="PLANILHA" sheetId="1" r:id="rId1"/>
  </sheets>
  <definedNames>
    <definedName name="_xlnm._FilterDatabase" localSheetId="0" hidden="1">PLANILHA!$A$1:$I$360</definedName>
    <definedName name="_xlnm.Print_Area" localSheetId="0">PLANILHA!$A$1:$I$355</definedName>
    <definedName name="_xlnm.Print_Titles" localSheetId="0">PLANILHA!$1:$6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1" i="1" l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 s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6" i="1" s="1"/>
  <c r="I317" i="1"/>
  <c r="I315" i="1"/>
  <c r="I314" i="1"/>
  <c r="I311" i="1" s="1"/>
  <c r="I313" i="1"/>
  <c r="I312" i="1"/>
  <c r="I310" i="1"/>
  <c r="I309" i="1"/>
  <c r="I308" i="1"/>
  <c r="I307" i="1"/>
  <c r="I306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7" i="1" s="1"/>
  <c r="I289" i="1"/>
  <c r="I288" i="1"/>
  <c r="I286" i="1"/>
  <c r="I285" i="1"/>
  <c r="I284" i="1"/>
  <c r="I283" i="1"/>
  <c r="I282" i="1"/>
  <c r="I280" i="1" s="1"/>
  <c r="I281" i="1"/>
  <c r="I279" i="1"/>
  <c r="I278" i="1"/>
  <c r="I275" i="1" s="1"/>
  <c r="I274" i="1" s="1"/>
  <c r="I277" i="1"/>
  <c r="I276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1" i="1" s="1"/>
  <c r="I253" i="1"/>
  <c r="I252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4" i="1" s="1"/>
  <c r="I225" i="1"/>
  <c r="I223" i="1"/>
  <c r="I222" i="1"/>
  <c r="I221" i="1" s="1"/>
  <c r="I220" i="1" s="1"/>
  <c r="I219" i="1" s="1"/>
  <c r="I218" i="1"/>
  <c r="I217" i="1"/>
  <c r="I216" i="1"/>
  <c r="I215" i="1"/>
  <c r="I214" i="1"/>
  <c r="I211" i="1" s="1"/>
  <c r="I213" i="1"/>
  <c r="I212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6" i="1" s="1"/>
  <c r="I195" i="1" s="1"/>
  <c r="I197" i="1"/>
  <c r="I194" i="1"/>
  <c r="I192" i="1" s="1"/>
  <c r="I193" i="1"/>
  <c r="I191" i="1"/>
  <c r="I190" i="1"/>
  <c r="I189" i="1"/>
  <c r="I188" i="1"/>
  <c r="I187" i="1"/>
  <c r="I186" i="1"/>
  <c r="I185" i="1"/>
  <c r="I184" i="1"/>
  <c r="I183" i="1"/>
  <c r="I182" i="1"/>
  <c r="I181" i="1" s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 s="1"/>
  <c r="I164" i="1" s="1"/>
  <c r="I163" i="1"/>
  <c r="I162" i="1"/>
  <c r="I161" i="1"/>
  <c r="I160" i="1"/>
  <c r="I159" i="1"/>
  <c r="I158" i="1"/>
  <c r="I157" i="1" s="1"/>
  <c r="I156" i="1"/>
  <c r="I155" i="1"/>
  <c r="I154" i="1"/>
  <c r="I152" i="1" s="1"/>
  <c r="I151" i="1" s="1"/>
  <c r="I153" i="1"/>
  <c r="I150" i="1"/>
  <c r="I149" i="1" s="1"/>
  <c r="I148" i="1"/>
  <c r="I147" i="1"/>
  <c r="I146" i="1"/>
  <c r="I144" i="1" s="1"/>
  <c r="I145" i="1"/>
  <c r="I143" i="1"/>
  <c r="I142" i="1"/>
  <c r="I141" i="1" s="1"/>
  <c r="I140" i="1"/>
  <c r="I139" i="1"/>
  <c r="I138" i="1"/>
  <c r="I137" i="1" s="1"/>
  <c r="I136" i="1" s="1"/>
  <c r="I135" i="1"/>
  <c r="I134" i="1"/>
  <c r="I133" i="1" s="1"/>
  <c r="I132" i="1"/>
  <c r="I131" i="1"/>
  <c r="I130" i="1"/>
  <c r="I128" i="1" s="1"/>
  <c r="I127" i="1" s="1"/>
  <c r="I129" i="1"/>
  <c r="I126" i="1"/>
  <c r="I125" i="1" s="1"/>
  <c r="I124" i="1" s="1"/>
  <c r="I123" i="1"/>
  <c r="I122" i="1"/>
  <c r="I120" i="1" s="1"/>
  <c r="I121" i="1"/>
  <c r="I119" i="1"/>
  <c r="I118" i="1"/>
  <c r="I115" i="1" s="1"/>
  <c r="I114" i="1" s="1"/>
  <c r="I117" i="1"/>
  <c r="I116" i="1"/>
  <c r="I113" i="1"/>
  <c r="I112" i="1"/>
  <c r="I111" i="1"/>
  <c r="I110" i="1"/>
  <c r="I109" i="1"/>
  <c r="I108" i="1"/>
  <c r="I107" i="1"/>
  <c r="I106" i="1"/>
  <c r="I105" i="1" s="1"/>
  <c r="I104" i="1"/>
  <c r="I103" i="1"/>
  <c r="I102" i="1"/>
  <c r="I101" i="1"/>
  <c r="I100" i="1"/>
  <c r="I99" i="1"/>
  <c r="I98" i="1"/>
  <c r="I97" i="1" s="1"/>
  <c r="I96" i="1" s="1"/>
  <c r="I95" i="1"/>
  <c r="I94" i="1"/>
  <c r="I93" i="1" s="1"/>
  <c r="I92" i="1"/>
  <c r="I91" i="1"/>
  <c r="I90" i="1"/>
  <c r="I87" i="1" s="1"/>
  <c r="I89" i="1"/>
  <c r="I88" i="1"/>
  <c r="I86" i="1"/>
  <c r="I84" i="1" s="1"/>
  <c r="I85" i="1"/>
  <c r="I82" i="1"/>
  <c r="I80" i="1" s="1"/>
  <c r="I70" i="1" s="1"/>
  <c r="I81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 s="1"/>
  <c r="I60" i="1"/>
  <c r="I59" i="1"/>
  <c r="I58" i="1"/>
  <c r="I57" i="1" s="1"/>
  <c r="I55" i="1"/>
  <c r="I54" i="1"/>
  <c r="I52" i="1" s="1"/>
  <c r="I53" i="1"/>
  <c r="I51" i="1"/>
  <c r="I50" i="1"/>
  <c r="I47" i="1" s="1"/>
  <c r="I49" i="1"/>
  <c r="I48" i="1"/>
  <c r="I46" i="1"/>
  <c r="I45" i="1"/>
  <c r="I44" i="1"/>
  <c r="I43" i="1"/>
  <c r="I42" i="1"/>
  <c r="I40" i="1" s="1"/>
  <c r="I39" i="1" s="1"/>
  <c r="I41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 s="1"/>
  <c r="I24" i="1"/>
  <c r="I23" i="1"/>
  <c r="I22" i="1"/>
  <c r="I21" i="1"/>
  <c r="I20" i="1"/>
  <c r="I19" i="1"/>
  <c r="I18" i="1"/>
  <c r="I17" i="1" s="1"/>
  <c r="I16" i="1"/>
  <c r="I15" i="1"/>
  <c r="I14" i="1"/>
  <c r="I13" i="1"/>
  <c r="I12" i="1"/>
  <c r="I11" i="1"/>
  <c r="I10" i="1"/>
  <c r="I7" i="1" s="1"/>
  <c r="I9" i="1"/>
  <c r="I8" i="1"/>
  <c r="I305" i="1" l="1"/>
  <c r="I83" i="1"/>
  <c r="I56" i="1" s="1"/>
  <c r="I353" i="1" s="1"/>
  <c r="I364" i="1" s="1"/>
</calcChain>
</file>

<file path=xl/sharedStrings.xml><?xml version="1.0" encoding="utf-8"?>
<sst xmlns="http://schemas.openxmlformats.org/spreadsheetml/2006/main" count="1486" uniqueCount="958">
  <si>
    <t>OBRA: CONSTRUÇÃO DAS PROMOTORIAS DE JUSTIÇA DE MANACAPURU/AM</t>
  </si>
  <si>
    <t xml:space="preserve">ORÇAMENTO: CONCORRÊNCIA 3001/2022 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</si>
  <si>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</si>
  <si>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</si>
  <si>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</si>
  <si>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</si>
  <si>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</si>
  <si>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</si>
  <si>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</si>
  <si>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</si>
  <si>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</si>
  <si>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</si>
  <si>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</si>
  <si>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ADMINISTRAÇÃO DA OBRA</t>
  </si>
  <si>
    <t xml:space="preserve"> 1.1 </t>
  </si>
  <si>
    <t>ADMINISTRAÇÃO LOCAL</t>
  </si>
  <si>
    <t xml:space="preserve"> 1.1.1 </t>
  </si>
  <si>
    <t xml:space="preserve"> 011008 criada </t>
  </si>
  <si>
    <t>Próprio</t>
  </si>
  <si>
    <t>EQUIPE DE OBRA-ENGENHEIRO/MESTRE/APONTADOR+2 VIGIAS</t>
  </si>
  <si>
    <t>MES</t>
  </si>
  <si>
    <t xml:space="preserve"> 1.2 </t>
  </si>
  <si>
    <t>ALIMENTAÇÃO, TANSPORTE, EPI'S  E FERRAMENTAIS</t>
  </si>
  <si>
    <t xml:space="preserve"> 1.2.1 </t>
  </si>
  <si>
    <t xml:space="preserve"> MPAM - 001 </t>
  </si>
  <si>
    <t>EPI e Ferramental</t>
  </si>
  <si>
    <t>Mês</t>
  </si>
  <si>
    <t xml:space="preserve"> 1.2.2 </t>
  </si>
  <si>
    <t xml:space="preserve"> MPAM 05/2016 C </t>
  </si>
  <si>
    <t>TAXAS E EMOLUMENTOS</t>
  </si>
  <si>
    <t>UN</t>
  </si>
  <si>
    <t xml:space="preserve"> 1.2.3 </t>
  </si>
  <si>
    <t xml:space="preserve"> 014022 </t>
  </si>
  <si>
    <t>SBC</t>
  </si>
  <si>
    <t>CONSUMO CAFE MATINAL,ALMOCO,E VALE-TRANSPORTE PARA OPERARIOS</t>
  </si>
  <si>
    <t>DIA</t>
  </si>
  <si>
    <t xml:space="preserve"> 1.2.4 </t>
  </si>
  <si>
    <t xml:space="preserve"> COMP-338425 </t>
  </si>
  <si>
    <t>Complementares (Cursos, Exames e Seguros)</t>
  </si>
  <si>
    <t>H</t>
  </si>
  <si>
    <t xml:space="preserve"> 1.3 </t>
  </si>
  <si>
    <t>MOBILIZAÇÃO / DESMOBILIZAÇÃO</t>
  </si>
  <si>
    <t xml:space="preserve"> 1.3.1 </t>
  </si>
  <si>
    <t xml:space="preserve"> 100948 </t>
  </si>
  <si>
    <t>SINAPI</t>
  </si>
  <si>
    <t>TRANSPORTE COM CAMINHÃO CARROCERIA 9T, EM VIA URBANA PAVIMENTADA, ADICIONAL PARA DMT EXCEDENTE A 30 KM (UNIDADE: TXKM). AF_07/2020</t>
  </si>
  <si>
    <t>TXKM</t>
  </si>
  <si>
    <t xml:space="preserve"> 2 </t>
  </si>
  <si>
    <t>SERVIÇOS PRELIMINARES</t>
  </si>
  <si>
    <t xml:space="preserve"> 2.1 </t>
  </si>
  <si>
    <t>SERVIÇOS DE APOIO</t>
  </si>
  <si>
    <t xml:space="preserve"> 2.1.1 </t>
  </si>
  <si>
    <t xml:space="preserve"> MPAM  20193 </t>
  </si>
  <si>
    <t>LOCACAO DE ANDAIME METALICO TIPO FACHADEIRO, LARGURA DE 1,20 M, ALTURA POR PECA DE 2,0 M, INCLUINDO SAPATAS E ITENS NECESSARIOS A INSTALACAO - BDI = 16,32</t>
  </si>
  <si>
    <t>M2XMES</t>
  </si>
  <si>
    <t xml:space="preserve"> 2.1.2 </t>
  </si>
  <si>
    <t xml:space="preserve"> 016500 </t>
  </si>
  <si>
    <t>PLACA DE RESPONSABILIDADE TECNICA EM OBRAS</t>
  </si>
  <si>
    <t>m²</t>
  </si>
  <si>
    <t xml:space="preserve"> 2.1.3 </t>
  </si>
  <si>
    <t xml:space="preserve"> 000855 </t>
  </si>
  <si>
    <t>PROJETO EXECUTIVO ARQUI/ESTRUT/INSTAL.GERAL- EDIFICACAO</t>
  </si>
  <si>
    <t xml:space="preserve"> 2.1.4 </t>
  </si>
  <si>
    <t xml:space="preserve"> I004378 </t>
  </si>
  <si>
    <t>PROJETO EXECUTIVO ACESSIBILILADE E SINALIZACAO ACIMA 400m2</t>
  </si>
  <si>
    <t xml:space="preserve"> 2.1.5 </t>
  </si>
  <si>
    <t xml:space="preserve"> 000336 </t>
  </si>
  <si>
    <t>PROJETO DE SPDA - ACIMA DE 400m2</t>
  </si>
  <si>
    <t xml:space="preserve"> 2.1.6 </t>
  </si>
  <si>
    <t xml:space="preserve"> I07362 </t>
  </si>
  <si>
    <t>Projeto de CFTV com área acima de 500m². Observação: Área atendida com equipamentos.</t>
  </si>
  <si>
    <t xml:space="preserve"> 2.2 </t>
  </si>
  <si>
    <t>INSTALAÇÕES PROVISÓRIAS</t>
  </si>
  <si>
    <t xml:space="preserve"> 2.2.1 </t>
  </si>
  <si>
    <t xml:space="preserve"> 012075 </t>
  </si>
  <si>
    <t>INSTALACAO PROVISORIA DE AGUA E ESGOTO</t>
  </si>
  <si>
    <t>PT</t>
  </si>
  <si>
    <t xml:space="preserve"> 2.2.2 </t>
  </si>
  <si>
    <t xml:space="preserve"> 41598 </t>
  </si>
  <si>
    <t>ENTRADA PROVISORIA DE ENERGIA ELETRICA AEREA TRIFASICA 40A EM POSTE MADEIRA</t>
  </si>
  <si>
    <t xml:space="preserve"> 2.2.3 </t>
  </si>
  <si>
    <t xml:space="preserve"> 99059 </t>
  </si>
  <si>
    <t>LOCACAO CONVENCIONAL DE OBRA, UTILIZANDO GABARITO DE TÁBUAS CORRIDAS PONTALETADAS A CADA 2,00M -  2 UTILIZAÇÕES. AF_10/2018</t>
  </si>
  <si>
    <t>M</t>
  </si>
  <si>
    <t xml:space="preserve"> 2.2.4 </t>
  </si>
  <si>
    <t xml:space="preserve"> 11703 </t>
  </si>
  <si>
    <t>ORSE</t>
  </si>
  <si>
    <t>Barracão aberto para apoio à produção (carpintaria, central de armação, oficina, etc.) c/ tesouras, telha 4mm, piso em concreto desempolado</t>
  </si>
  <si>
    <t xml:space="preserve"> 2.2.5 </t>
  </si>
  <si>
    <t xml:space="preserve"> 98459 </t>
  </si>
  <si>
    <t>TAPUME COM TELHA METÁLICA. AF_05/2018</t>
  </si>
  <si>
    <t xml:space="preserve"> 2.2.6 </t>
  </si>
  <si>
    <t xml:space="preserve"> 00010777. </t>
  </si>
  <si>
    <t>LOCACAO DE CONTAINER 2,30 X 4,30 M, ALT. 2,50 M, PARA SANITARIO, COM 3 BACIAS, 4 CHUVEIROS, 1 LAVATORIO E 1 MICTORIO - BDI = 16,32</t>
  </si>
  <si>
    <t xml:space="preserve"> 2.2.7 </t>
  </si>
  <si>
    <t xml:space="preserve"> 4657 </t>
  </si>
  <si>
    <t>Locação de container - Escritório com banheiro - 6,20 x 2,40m - Rev 02_02/2022</t>
  </si>
  <si>
    <t>mês</t>
  </si>
  <si>
    <t xml:space="preserve"> 2.2.8 </t>
  </si>
  <si>
    <t xml:space="preserve"> 4659 </t>
  </si>
  <si>
    <t>Locação de container - Refeitório sem banheiro - 6,00 x 2,40m - Rev 02_02/2022</t>
  </si>
  <si>
    <t xml:space="preserve"> 2.3 </t>
  </si>
  <si>
    <t>SERVIÇOS EM TERRA</t>
  </si>
  <si>
    <t xml:space="preserve"> 2.3.1 </t>
  </si>
  <si>
    <t xml:space="preserve"> C4919 </t>
  </si>
  <si>
    <t>SEINFRA</t>
  </si>
  <si>
    <t>LIMPEZA MECANIZADA DE TERRENO COM REMOCAO DE CAMADA VEGETAL, UTILIZANDO TRATOR DE ESTEIRAS</t>
  </si>
  <si>
    <t xml:space="preserve"> 2.3.2 </t>
  </si>
  <si>
    <t xml:space="preserve"> 021809 </t>
  </si>
  <si>
    <t>ATERRO COMPACTADO COM TANDEN/TRATOR MOTONIVELADORA</t>
  </si>
  <si>
    <t>m³</t>
  </si>
  <si>
    <t xml:space="preserve"> 2.3.3 </t>
  </si>
  <si>
    <t xml:space="preserve"> 020640 </t>
  </si>
  <si>
    <t>REMOCAO E RETIRADA INCLUSIVE BOTA-FORA DE ATERRO</t>
  </si>
  <si>
    <t xml:space="preserve"> 2.3.4 </t>
  </si>
  <si>
    <t xml:space="preserve"> C0928 </t>
  </si>
  <si>
    <t>CORTE E ATERRO COMPENSADO S/CONTROLE DO GRAU DE COMPACTAÇÃO</t>
  </si>
  <si>
    <t xml:space="preserve"> 3 </t>
  </si>
  <si>
    <t>INFRAESTRUTURA</t>
  </si>
  <si>
    <t xml:space="preserve"> 3.1 </t>
  </si>
  <si>
    <t>ESCAVAÇÕES, ATERRO E REATERRO</t>
  </si>
  <si>
    <t xml:space="preserve"> 3.1.1 </t>
  </si>
  <si>
    <t xml:space="preserve"> 96523 </t>
  </si>
  <si>
    <t>ESCAVAÇÃO MANUAL PARA BLOCO DE COROAMENTO OU SAPATA, COM PREVISÃO DE FÔRMA. AF_06/2017</t>
  </si>
  <si>
    <t xml:space="preserve"> 3.1.2 </t>
  </si>
  <si>
    <t xml:space="preserve"> COMP-905643 </t>
  </si>
  <si>
    <t>ATERRO/REATERRO ARGILA GC &gt;100% PROCTOR NORMAL</t>
  </si>
  <si>
    <t xml:space="preserve"> 3.1.3 </t>
  </si>
  <si>
    <t xml:space="preserve"> 021121 </t>
  </si>
  <si>
    <t>CONTENCAO MURO EM BLOCOS DE CONCRETO ESTRUTURAL 19x19x39cm</t>
  </si>
  <si>
    <t xml:space="preserve"> 3.1.4 </t>
  </si>
  <si>
    <t xml:space="preserve"> 96527 </t>
  </si>
  <si>
    <t>ESCAVAÇÃO MANUAL DE VALA PARA VIGA BALDRAME,  COM PREVISÃO  DE FÔRMAS. AF_06/2017</t>
  </si>
  <si>
    <t xml:space="preserve"> 3.1.5 </t>
  </si>
  <si>
    <t xml:space="preserve"> 101616 </t>
  </si>
  <si>
    <t>PREPARO DE FUNDO DE VALA COM LARGURA MENOR QUE 1,5 M (ACERTO DO SOLO NATURAL). AF_08/2020</t>
  </si>
  <si>
    <t xml:space="preserve"> 3.1.6 </t>
  </si>
  <si>
    <t xml:space="preserve"> 97915 </t>
  </si>
  <si>
    <t>TRANSPORTE COM CAMINHÃO BASCULANTE DE 6 M³, EM VIA URBANA PAVIMENTADA, ADICIONAL PARA DMT EXCEDENTE A 30 KM (UNIDADE: M3XKM). AF_07/2020</t>
  </si>
  <si>
    <t>M3XKM</t>
  </si>
  <si>
    <t xml:space="preserve"> 3.2 </t>
  </si>
  <si>
    <t>CONCRETO PARA FUNDAÇÃO</t>
  </si>
  <si>
    <t xml:space="preserve"> 3.2.1 </t>
  </si>
  <si>
    <t>FORMAS</t>
  </si>
  <si>
    <t xml:space="preserve"> 3.2.1.1 </t>
  </si>
  <si>
    <t xml:space="preserve"> 030310 </t>
  </si>
  <si>
    <t>FORMA PARA FUNDACAO EM TABUAS DE MADEIRA E ESCORAS</t>
  </si>
  <si>
    <t xml:space="preserve"> 3.2.2 </t>
  </si>
  <si>
    <t>ARMAÇÃO EM AÇO CA-50B E CA-60B, FORNECIMENTO, CORTE, DOBRAGEM E COLOCAÇÃO NAS FORMAS INCLUSIVE 10 % DE PERDAS</t>
  </si>
  <si>
    <t xml:space="preserve"> 3.2.2.1 </t>
  </si>
  <si>
    <t xml:space="preserve"> 92919 </t>
  </si>
  <si>
    <t>ARMAÇÃO DE ESTRUTURAS DIVERSAS DE CONCRETO ARMADO, EXCETO VIGAS, PILARES, LAJES E FUNDAÇÕES, UTILIZANDO AÇO CA-50 DE 10,0 MM - MONTAGEM. AF_06/2022</t>
  </si>
  <si>
    <t>KG</t>
  </si>
  <si>
    <t xml:space="preserve"> 3.2.3 </t>
  </si>
  <si>
    <t xml:space="preserve"> 3.2.3.1 </t>
  </si>
  <si>
    <t xml:space="preserve"> 94962 </t>
  </si>
  <si>
    <t>CONCRETO MAGRO PARA LASTRO, TRAÇO 1:4,5:4,5 (CIMENTO/ AREIA MÉDIA/ BRITA 1) - PREPARO MECÂNICO COM BETONEIRA 400 L. AF_07/2016</t>
  </si>
  <si>
    <t xml:space="preserve"> 3.2.3.2 </t>
  </si>
  <si>
    <t xml:space="preserve"> 94965 </t>
  </si>
  <si>
    <t>CONCRETO FCK = 25MPA, TRAÇO 1:2,3:2,7 (CIMENTO/ AREIA MÉDIA/ BRITA 1) - PREPARO MECÂNICO COM BETONEIRA 400 L. AF_07/2016</t>
  </si>
  <si>
    <t xml:space="preserve"> 3.2.3.3 </t>
  </si>
  <si>
    <t xml:space="preserve"> 172259 </t>
  </si>
  <si>
    <t>MURO DE ARRIMO E CONTENCAO CONCRETO 18MPa h=1,5m 1,20m3</t>
  </si>
  <si>
    <t xml:space="preserve"> 4 </t>
  </si>
  <si>
    <t>SUPRAESTRUTURA</t>
  </si>
  <si>
    <t xml:space="preserve"> 4.1 </t>
  </si>
  <si>
    <t>VIGAS</t>
  </si>
  <si>
    <t xml:space="preserve"> 4.1.1 </t>
  </si>
  <si>
    <t xml:space="preserve"> 4.1.1.1 </t>
  </si>
  <si>
    <t xml:space="preserve"> 92270 </t>
  </si>
  <si>
    <t>FABRICAÇÃO DE FÔRMA PARA VIGAS, COM MADEIRA SERRADA, E = 25 MM. AF_09/2020</t>
  </si>
  <si>
    <t xml:space="preserve"> 4.1.1.2 </t>
  </si>
  <si>
    <t xml:space="preserve"> 92448 </t>
  </si>
  <si>
    <t>MONTAGEM E DESMONTAGEM DE FÔRMA DE VIGA, ESCORAMENTO COM PONTALETE DE MADEIRA, PÉ-DIREITO SIMPLES, EM MADEIRA SERRADA, 4 UTILIZAÇÕES. AF_09/2020</t>
  </si>
  <si>
    <t xml:space="preserve"> 4.1.2 </t>
  </si>
  <si>
    <t xml:space="preserve"> 4.1.2.1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</si>
  <si>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</si>
  <si>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</si>
  <si>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4.1.2.2 </t>
  </si>
  <si>
    <t xml:space="preserve"> 92760 </t>
  </si>
  <si>
    <t>ARMAÇÃO DE PILAR OU VIGA DE ESTRUTURA CONVENCIONAL DE CONCRETO ARMADO UTILIZANDO AÇO CA-50 DE 6,3 MM - MONTAGEM. AF_06/2022</t>
  </si>
  <si>
    <t xml:space="preserve"> 4.1.2.3 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</si>
  <si>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</si>
  <si>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</si>
  <si>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4.1.2.4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</si>
  <si>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</si>
  <si>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</si>
  <si>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4.1.2.5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</si>
  <si>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</si>
  <si>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</si>
  <si>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4.1.3 </t>
  </si>
  <si>
    <t>CONCRETO SUPERESTRUTURA</t>
  </si>
  <si>
    <t xml:space="preserve"> 4.1.3.1 </t>
  </si>
  <si>
    <t xml:space="preserve"> 92873 </t>
  </si>
  <si>
    <t>LANÇAMENTO COM USO DE BALDES, ADENSAMENTO E ACABAMENTO DE CONCRETO EM ESTRUTURAS. AF_12/2015</t>
  </si>
  <si>
    <t xml:space="preserve"> 4.1.3.2 </t>
  </si>
  <si>
    <t xml:space="preserve"> 4.2 </t>
  </si>
  <si>
    <t>PILARES</t>
  </si>
  <si>
    <t xml:space="preserve"> 4.2.1 </t>
  </si>
  <si>
    <t xml:space="preserve"> 4.2.1.1 </t>
  </si>
  <si>
    <t xml:space="preserve"> 92269 </t>
  </si>
  <si>
    <t>FABRICAÇÃO DE FÔRMA PARA PILARES E ESTRUTURAS SIMILARES, EM MADEIRA SERRADA, E=25 MM. AF_09/2020</t>
  </si>
  <si>
    <t xml:space="preserve"> 4.2.1.2 </t>
  </si>
  <si>
    <t xml:space="preserve"> 92413 </t>
  </si>
  <si>
    <t>MONTAGEM E DESMONTAGEM DE FÔRMA DE PILARES RETANGULARES E ESTRUTURAS SIMILARES, PÉ-DIREITO SIMPLES, EM MADEIRA SERRADA, 4 UTILIZAÇÕES. AF_09/2020</t>
  </si>
  <si>
    <t xml:space="preserve"> 4.2.2 </t>
  </si>
  <si>
    <t xml:space="preserve"> 4.2.2.1 </t>
  </si>
  <si>
    <t xml:space="preserve"> 92759 </t>
  </si>
  <si>
    <t>ARMAÇÃO DE PILAR OU VIGA DE ESTRUTURA CONVENCIONAL DE CONCRETO ARMADO UTILIZANDO AÇO CA-60 DE 5,0 MM - MONTAGEM. AF_06/2022</t>
  </si>
  <si>
    <t xml:space="preserve"> 4.2.2.2 </t>
  </si>
  <si>
    <t xml:space="preserve"> 4.2.2.3 </t>
  </si>
  <si>
    <t xml:space="preserve"> 4.2.2.4 </t>
  </si>
  <si>
    <t xml:space="preserve"> 4.2.2.5 </t>
  </si>
  <si>
    <t xml:space="preserve"> 92780 </t>
  </si>
  <si>
    <t>ARMAÇÃO DE PILAR OU VIGA DE UMA ESTRUTURA CONVENCIONAL DE CONCRETO ARMADO EM UMA EDIFICAÇÃO TÉRREA OU SOBRADO UTILIZANDO AÇO CA-50 DE 16,0 MM - MONTAGEM. AF_12/2015</t>
  </si>
  <si>
    <t xml:space="preserve"> 4.2.3 </t>
  </si>
  <si>
    <t xml:space="preserve"> 4.2.3.1 </t>
  </si>
  <si>
    <t xml:space="preserve"> 4.2.3.2 </t>
  </si>
  <si>
    <t xml:space="preserve"> 4.3 </t>
  </si>
  <si>
    <t>LAJES</t>
  </si>
  <si>
    <t xml:space="preserve"> 4.3.1 </t>
  </si>
  <si>
    <t xml:space="preserve"> 4.3.1.1 </t>
  </si>
  <si>
    <t xml:space="preserve"> 92267 </t>
  </si>
  <si>
    <t>FABRICAÇÃO DE FÔRMA PARA LAJES, EM CHAPA DE MADEIRA COMPENSADA RESINADA, E = 17 MM. AF_09/2020</t>
  </si>
  <si>
    <t xml:space="preserve"> 4.3.1.2 </t>
  </si>
  <si>
    <t xml:space="preserve"> 92522 </t>
  </si>
  <si>
    <t>MONTAGEM E DESMONTAGEM DE FÔRMA DE LAJE MACIÇA, PÉ-DIREITO SIMPLES, EM CHAPA DE MADEIRA COMPENSADA RESINADA, 8 UTILIZAÇÕES. AF_09/2020</t>
  </si>
  <si>
    <t xml:space="preserve"> 4.3.2 </t>
  </si>
  <si>
    <t xml:space="preserve"> 4.3.2.1 </t>
  </si>
  <si>
    <t xml:space="preserve"> 92784 </t>
  </si>
  <si>
    <t>ARMAÇÃO DE LAJE DE UMA ESTRUTURA CONVENCIONAL DE CONCRETO ARMADO EM UMA EDIFICAÇÃO TÉRREA OU SOBRADO UTILIZANDO AÇO CA-60 DE 5,0 MM - MONTAGEM. AF_12/2015</t>
  </si>
  <si>
    <t xml:space="preserve"> 4.3.2.2 </t>
  </si>
  <si>
    <t xml:space="preserve"> 92785 </t>
  </si>
  <si>
    <t>ARMAÇÃO DE LAJE DE UMA ESTRUTURA CONVENCIONAL DE CONCRETO ARMADO EM UMA EDIFICAÇÃO TÉRREA OU SOBRADO UTILIZANDO AÇO CA-50 DE 6,3 MM - MONTAGEM. AF_12/2015</t>
  </si>
  <si>
    <t xml:space="preserve"> 4.3.2.3 </t>
  </si>
  <si>
    <t xml:space="preserve"> 92786 </t>
  </si>
  <si>
    <t>ARMAÇÃO DE LAJE DE UMA ESTRUTURA CONVENCIONAL DE CONCRETO ARMADO EM UMA EDIFICAÇÃO TÉRREA OU SOBRADO UTILIZANDO AÇO CA-50 DE 8,0 MM - MONTAGEM. AF_12/2015</t>
  </si>
  <si>
    <t xml:space="preserve"> 4.3.2.4 </t>
  </si>
  <si>
    <t xml:space="preserve"> 92771 </t>
  </si>
  <si>
    <t>ARMAÇÃO DE LAJE DE ESTRUTURA CONVENCIONAL DE CONCRETO ARMADO UTILIZANDO AÇO CA-50 DE 10,0 MM - MONTAGEM. AF_06/2022</t>
  </si>
  <si>
    <t xml:space="preserve"> 4.3.2.5 </t>
  </si>
  <si>
    <t xml:space="preserve"> S07393 </t>
  </si>
  <si>
    <t>Laje pré-fabricada treliçada para piso ou cobertura, intereixo 38cm, h=12cm, el. enchimento em EPS h=8cm, inclusive escoramento em madeira e capeamento 4cm.</t>
  </si>
  <si>
    <t xml:space="preserve"> 4.3.3 </t>
  </si>
  <si>
    <t xml:space="preserve"> 4.3.3.1 </t>
  </si>
  <si>
    <t xml:space="preserve"> 94964 </t>
  </si>
  <si>
    <t>CONCRETO FCK = 20MPA, TRAÇO 1:2,7:3 (CIMENTO/ AREIA MÉDIA/ BRITA 1) -</t>
  </si>
  <si>
    <t xml:space="preserve"> 4.3.3.2 </t>
  </si>
  <si>
    <t xml:space="preserve"> 92874 </t>
  </si>
  <si>
    <t>LANÇAMENTO COM USO DE BOMBA, ADENSAMENTO E ACABAMENTO DE CONCRETO EM ESTRUTURAS. AF_12/2015</t>
  </si>
  <si>
    <t xml:space="preserve"> 5 </t>
  </si>
  <si>
    <t>COBERTURA</t>
  </si>
  <si>
    <t xml:space="preserve"> 5.1 </t>
  </si>
  <si>
    <t>ESTRUTURA METÁLICA DA COBERTURA</t>
  </si>
  <si>
    <t xml:space="preserve"> 5.1.1 </t>
  </si>
  <si>
    <t xml:space="preserve"> 100778 </t>
  </si>
  <si>
    <t>ESTRUTURA TRELIÇADA DE COBERTURA, TIPO FINK, COM LIGAÇÕES PARAFUSADAS, INCLUSOS PERFIS METÁLICOS, CHAPAS METÁLICAS, MÃO DE OBRA E TRANSPORTE COM GUINDASTE - FORNECIMENTO E INSTALAÇÃO. AF_01/2020_P</t>
  </si>
  <si>
    <t xml:space="preserve"> 5.2 </t>
  </si>
  <si>
    <t>TELHAMENTO</t>
  </si>
  <si>
    <t xml:space="preserve"> 5.2.1 </t>
  </si>
  <si>
    <t xml:space="preserve"> 94231 </t>
  </si>
  <si>
    <t>RUFO EM CHAPA DE AÇO GALVANIZADO NÚMERO 24, CORTE DE 25 CM, INCLUSO TRANSPORTE VERTICAL. AF_07/2019</t>
  </si>
  <si>
    <t xml:space="preserve"> 5.2.2 </t>
  </si>
  <si>
    <t xml:space="preserve"> 100371 </t>
  </si>
  <si>
    <t>COBERTURA TELHA GALVANIZADA (CHAPA GALVALUME) 0,43mm</t>
  </si>
  <si>
    <t xml:space="preserve"> 5.3 </t>
  </si>
  <si>
    <t>DREANAGEM PLUVIAL</t>
  </si>
  <si>
    <t xml:space="preserve"> 5.3.1 </t>
  </si>
  <si>
    <t xml:space="preserve"> 94229 </t>
  </si>
  <si>
    <t>CALHA EM CHAPA DE AÇO GALVANIZADO NÚMERO 24, DESENVOLVIMENTO DE 100 CM, INCLUSO TRANSPORTE VERTICAL. AF_07/2019</t>
  </si>
  <si>
    <t xml:space="preserve"> 5.3.2 </t>
  </si>
  <si>
    <t xml:space="preserve"> COMP-16997115 </t>
  </si>
  <si>
    <t>CALHA TELHADO VERDE</t>
  </si>
  <si>
    <t xml:space="preserve"> 6 </t>
  </si>
  <si>
    <t>PAREDES E PAINÉIS</t>
  </si>
  <si>
    <t xml:space="preserve"> 6.1 </t>
  </si>
  <si>
    <t>ALVENARIA - VEDAÇÃO</t>
  </si>
  <si>
    <t xml:space="preserve"> 6.1.1 </t>
  </si>
  <si>
    <t xml:space="preserve"> 89168 </t>
  </si>
  <si>
    <t>(COMPOSIÇÃO REPRESENTATIVA) DO SERVIÇO DE ALVENARIA DE VEDAÇÃO DE BLOCOS VAZADOS DE CERÂMICA DE 9X19X19CM (ESPESSURA 9CM), PARA EDIFICAÇÃO HABITACIONAL UNIFAMILIAR (CASA) E EDIFICAÇÃO PÚBLICA PADRÃO. AF_11/2014</t>
  </si>
  <si>
    <t xml:space="preserve"> 6.1.2 </t>
  </si>
  <si>
    <t xml:space="preserve"> 040530 </t>
  </si>
  <si>
    <t>VERGAS E CONTRAVERGAS EM CONCRETO ESTRUTURADO COM ACO/FORMAS</t>
  </si>
  <si>
    <t xml:space="preserve"> 6.1.3 </t>
  </si>
  <si>
    <t xml:space="preserve"> 090134 </t>
  </si>
  <si>
    <t>DIVISORIA ELEMENTOS VAZADOS CONCRETO 20x20x7cm-CIMENTO/AREIA</t>
  </si>
  <si>
    <t xml:space="preserve"> 6.1.4 </t>
  </si>
  <si>
    <t xml:space="preserve"> 102253 </t>
  </si>
  <si>
    <t>DIVISORIA SANITÁRIA, TIPO CABINE, EM GRANITO CINZA POLIDO, ESP = 3CM, ASSENTADO COM ARGAMASSA COLANTE AC III-E, EXCLUSIVE FERRAGENS. AF_01/2021</t>
  </si>
  <si>
    <t xml:space="preserve"> 6.2 </t>
  </si>
  <si>
    <t>ALVENARIA - VEDAÇÃO - MURO</t>
  </si>
  <si>
    <t xml:space="preserve"> 6.2.1 </t>
  </si>
  <si>
    <t xml:space="preserve"> S07763 </t>
  </si>
  <si>
    <t>Gradil de ferro c/barra chata 2"x1/4" verticais espaç.10cm, montante em perfil seção quadrada de 1" vertical espaç.3 m, barras paralelas horizontais 2"x1/4", incl.portão, mureta h=50cm em alv.bloco e=19cm, chapiscada e rebocada, inclusive pintura</t>
  </si>
  <si>
    <t xml:space="preserve"> 6.2.2 </t>
  </si>
  <si>
    <t xml:space="preserve"> COMP-764689 </t>
  </si>
  <si>
    <t>Muro em alvenaria bloco cerâmico, e= 0,10m, c/ fundação em alv. de pedra granítica, 0,35 x 0,60m, colunas (9x20cm) e cintamento (9x15cm) superior e inferior concreto armado fck = 15,0 Mpa cada 3,00m, chapisco, reboco e pintura</t>
  </si>
  <si>
    <t xml:space="preserve"> 7 </t>
  </si>
  <si>
    <t>REVESTIMENTO</t>
  </si>
  <si>
    <t xml:space="preserve"> 7.1 </t>
  </si>
  <si>
    <t>REVESTIMENTO INTERNO</t>
  </si>
  <si>
    <t xml:space="preserve"> 7.1.1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</si>
  <si>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</si>
  <si>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</si>
  <si>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7.1.2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</si>
  <si>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</si>
  <si>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</si>
  <si>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7.1.3 </t>
  </si>
  <si>
    <t xml:space="preserve"> 87553 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</si>
  <si>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</si>
  <si>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 xml:space="preserve"> 7.1.4 </t>
  </si>
  <si>
    <t xml:space="preserve"> 87273 </t>
  </si>
  <si>
    <t>REVESTIMENTO CERÂMICO PARA PAREDES INTERNAS COM PLACAS TIPO ESMALTADA EXTRA DE DIMENSÕES 33X45 CM APLICADAS EM AMBIENTES DE ÁREA MAIOR QUE 5 M² NA ALTURA INTEIRA DAS PAREDES. AF_06/2014</t>
  </si>
  <si>
    <t xml:space="preserve"> 7.2 </t>
  </si>
  <si>
    <t>REVESTIMENTO EXTERNO</t>
  </si>
  <si>
    <t xml:space="preserve"> 7.2.1 </t>
  </si>
  <si>
    <t xml:space="preserve"> S05057 </t>
  </si>
  <si>
    <t>Revestimento metálico em alumínio composto (Alucobond), e=0,3mm, pintura Kaynar 500 composta por seis camadas, inclusive estrutura metálica auxiliar em perfil de viga "U" de 2" - fornecimento e montagem</t>
  </si>
  <si>
    <t xml:space="preserve"> 7.2.2 </t>
  </si>
  <si>
    <t xml:space="preserve"> 7.2.3 </t>
  </si>
  <si>
    <t xml:space="preserve"> 8 </t>
  </si>
  <si>
    <t>FORRO</t>
  </si>
  <si>
    <t xml:space="preserve"> 8.1 </t>
  </si>
  <si>
    <t>FORRO DE PVC</t>
  </si>
  <si>
    <t xml:space="preserve"> 8.1.1 </t>
  </si>
  <si>
    <t xml:space="preserve"> COMP-899269 </t>
  </si>
  <si>
    <t>FORRO DE ACÚSTICO PVC/LÃ DE VIDRO, LISO, PARA AMBIENTES INTERNOS (0,625 X 0,625)M, INCLUSIVE ESTRUTURA DE FIXAÇÃO</t>
  </si>
  <si>
    <t xml:space="preserve"> 9 </t>
  </si>
  <si>
    <t>SOLEIRAS E PEITORIS</t>
  </si>
  <si>
    <t xml:space="preserve"> 9.1 </t>
  </si>
  <si>
    <t>SOLEIRAS</t>
  </si>
  <si>
    <t xml:space="preserve"> 9.1.1 </t>
  </si>
  <si>
    <t xml:space="preserve"> S02276 </t>
  </si>
  <si>
    <t>Rodapé cerâmico 10 x 45 cm, porcelanato, bianco tu polido, linha progetto, Portobello ou similar, aplicado com argamassa industrializada ac-iii, rejuntado</t>
  </si>
  <si>
    <t xml:space="preserve"> 9.1.2 </t>
  </si>
  <si>
    <t xml:space="preserve"> 98689 </t>
  </si>
  <si>
    <t>SOLEIRA EM GRANITO, LARGURA 15 CM, ESPESSURA 2,0 CM. AF_09/2020</t>
  </si>
  <si>
    <t xml:space="preserve"> 9.2 </t>
  </si>
  <si>
    <t>PEITORIS</t>
  </si>
  <si>
    <t xml:space="preserve"> 9.2.1 </t>
  </si>
  <si>
    <t xml:space="preserve"> 130317 </t>
  </si>
  <si>
    <t>PEITORIL EM GRANITO SAO GABRIEL 20cm</t>
  </si>
  <si>
    <t xml:space="preserve"> 10 </t>
  </si>
  <si>
    <t>IMPERMEABILIZAÇÃO</t>
  </si>
  <si>
    <t xml:space="preserve"> 10.1 </t>
  </si>
  <si>
    <t xml:space="preserve"> 98546 </t>
  </si>
  <si>
    <t>IMPERMEABILIZAÇÃO DE SUPERFÍCIE COM MANTA ASFÁLTICA, UMA CAMADA, INCLUSIVE APLICAÇÃO DE PRIMER ASFÁLTICO, E=3MM. AF_06/2018</t>
  </si>
  <si>
    <t xml:space="preserve"> 10.2 </t>
  </si>
  <si>
    <t xml:space="preserve"> 160359 </t>
  </si>
  <si>
    <t>IMPERMEABILIZACAO DE CANALETAS/VIGAS BALDRAMES</t>
  </si>
  <si>
    <t xml:space="preserve"> 11 </t>
  </si>
  <si>
    <t>ESQUADRIAS</t>
  </si>
  <si>
    <t xml:space="preserve"> 11.1 </t>
  </si>
  <si>
    <t>PORTAS</t>
  </si>
  <si>
    <t xml:space="preserve"> 11.1.1 </t>
  </si>
  <si>
    <t>PORTAS DE MADEIRA</t>
  </si>
  <si>
    <t xml:space="preserve"> 11.1.1.1 </t>
  </si>
  <si>
    <t xml:space="preserve"> 110343 </t>
  </si>
  <si>
    <t>PORTA DE MADEIRA LISA 0,73x2,13m COMPLETA COM FERRAGENS</t>
  </si>
  <si>
    <t xml:space="preserve"> 11.1.1.2 </t>
  </si>
  <si>
    <t xml:space="preserve"> 110676 </t>
  </si>
  <si>
    <t>PORTA COMPLETA MADEIRA 1 FL.0,90x2,10m- LAMINADO+FER.SOCIAL</t>
  </si>
  <si>
    <t xml:space="preserve"> 11.1.2 </t>
  </si>
  <si>
    <t>PORTAS DE VIDRO</t>
  </si>
  <si>
    <t xml:space="preserve"> 11.1.2.1 </t>
  </si>
  <si>
    <t xml:space="preserve"> COMP-816216 </t>
  </si>
  <si>
    <t>Porta de Vidro Temperado 10mm de abrir 02 Folhas e Bandeiras</t>
  </si>
  <si>
    <t xml:space="preserve"> 11.1.2.2 </t>
  </si>
  <si>
    <t xml:space="preserve"> 140310 </t>
  </si>
  <si>
    <t>FERRAGEM PARA PORTA DE VIDRO TEMPERADO PARA ENTRADA 1 FOLHA</t>
  </si>
  <si>
    <t xml:space="preserve"> 11.1.3 </t>
  </si>
  <si>
    <t>PORTAS DE FERRO</t>
  </si>
  <si>
    <t xml:space="preserve"> 11.1.3.1 </t>
  </si>
  <si>
    <t xml:space="preserve"> I1713 </t>
  </si>
  <si>
    <t>PORTA SASAZAKI-VENEZIANA, INCLUS. BATENTES E FERRAGENS</t>
  </si>
  <si>
    <t xml:space="preserve"> 11.1.3.2 </t>
  </si>
  <si>
    <t xml:space="preserve"> 00037562. </t>
  </si>
  <si>
    <t>PORTAO DE CORRER EM GRADIL FIXO DE BARRA DE FERRO CHATA DE 3 X 1/4" NA VERTICAL, SEM REQUADRO, ACABAMENTO NATURAL, COM TRILHOS E ROLDANAS</t>
  </si>
  <si>
    <t xml:space="preserve"> 11.1.3.3 </t>
  </si>
  <si>
    <t xml:space="preserve"> 90838 </t>
  </si>
  <si>
    <t>PORTA SAÍDA DE EMERGÊNCIA 90X210X4CM - FORNECIMENTO E INSTALAÇÃO.</t>
  </si>
  <si>
    <t xml:space="preserve"> 11.1.3.4 </t>
  </si>
  <si>
    <t xml:space="preserve"> 100701 </t>
  </si>
  <si>
    <t>PORTA DE FERRO, DE ABRIR, TIPO GRADE COM CHAPA, COM GUARNIÇÕES. AF_12/2019</t>
  </si>
  <si>
    <t xml:space="preserve"> 11.1.4 </t>
  </si>
  <si>
    <t>PORTAS EM ALUMÍNIO</t>
  </si>
  <si>
    <t xml:space="preserve"> 11.1.4.1 </t>
  </si>
  <si>
    <t xml:space="preserve"> 112651 </t>
  </si>
  <si>
    <t>PORTA 1 FOLHA ABRIR-ALUMINIO/VENEZIANA</t>
  </si>
  <si>
    <t xml:space="preserve"> 11.2 </t>
  </si>
  <si>
    <t>JANELAS</t>
  </si>
  <si>
    <t xml:space="preserve"> 11.2.1 </t>
  </si>
  <si>
    <t>JANELAS DE ALUMÍNIO</t>
  </si>
  <si>
    <t xml:space="preserve"> 11.2.1.1 </t>
  </si>
  <si>
    <t xml:space="preserve"> 112182 </t>
  </si>
  <si>
    <t>JANELA DE CORRER EM ALUMINIO ANODIZADO PRETO</t>
  </si>
  <si>
    <t xml:space="preserve"> 11.2.1.2 </t>
  </si>
  <si>
    <t xml:space="preserve"> COMP-066495 </t>
  </si>
  <si>
    <t>Fornecimento e instalação de persianas de PVC texturizado, no modelo vertical, na cor Marfim, com lâminas de 9 cm de largura, acolhíveis e articuláveis para ambos os lados. Com movimento giratório em 180 graus, com trilho de alumínio anodizado, recolhimento das lâminas com corda nylon e corrente de polipropileno (para conexão inferior das lâminas)</t>
  </si>
  <si>
    <t>M²</t>
  </si>
  <si>
    <t xml:space="preserve"> 11.2.1.3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</si>
  <si>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</si>
  <si>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</si>
  <si>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11.2.1.4 </t>
  </si>
  <si>
    <t xml:space="preserve"> S10783 </t>
  </si>
  <si>
    <t>Cobogo de cimento (elemento vazado, circular), 50 x 50x 10cm, assentado com argamassa de cimento e areia</t>
  </si>
  <si>
    <t xml:space="preserve"> 11.2.2 </t>
  </si>
  <si>
    <t>JANELAS DE VIDRO</t>
  </si>
  <si>
    <t xml:space="preserve"> 11.2.2.1 </t>
  </si>
  <si>
    <t xml:space="preserve"> COMP-659424 </t>
  </si>
  <si>
    <t>Vidro Sala de Reconhecimento</t>
  </si>
  <si>
    <t xml:space="preserve"> 11.2.2.2 </t>
  </si>
  <si>
    <t xml:space="preserve"> COMP-807451 </t>
  </si>
  <si>
    <t>PAINEL DE VIDRO FIXO TEMPERADO 10MM, INCLUSIVE FERRAGEM, MONTAGEM E INSTALAÇÃO</t>
  </si>
  <si>
    <t xml:space="preserve"> 11.3 </t>
  </si>
  <si>
    <t>GRADES</t>
  </si>
  <si>
    <t xml:space="preserve"> 11.3.1 </t>
  </si>
  <si>
    <t xml:space="preserve"> C1426 </t>
  </si>
  <si>
    <t>GRADE DE FERRO DE PROTEÇÃO</t>
  </si>
  <si>
    <t xml:space="preserve"> 12 </t>
  </si>
  <si>
    <t>VIDRO</t>
  </si>
  <si>
    <t xml:space="preserve"> 12.1 </t>
  </si>
  <si>
    <t xml:space="preserve"> 102165 </t>
  </si>
  <si>
    <t>INSTALAÇÃO DE VIDRO LISO FUME, E = 5 MM, EM ESQUADRIA DE ALUMÍNIO OU PVC, FIXADO COM BAGUETE. AF_01/2021_P</t>
  </si>
  <si>
    <t xml:space="preserve"> 13 </t>
  </si>
  <si>
    <t>INSTALAÇÕES HIDRÁULICAS</t>
  </si>
  <si>
    <t xml:space="preserve"> 13.1 </t>
  </si>
  <si>
    <t>REDES DE ALIMENTAÇÃO e DISTRIBUIÇÃO</t>
  </si>
  <si>
    <t xml:space="preserve"> 13.1.1 </t>
  </si>
  <si>
    <t xml:space="preserve"> COMP-176591 </t>
  </si>
  <si>
    <t>Fornecimento e Instalação de Caixas d'água</t>
  </si>
  <si>
    <t xml:space="preserve"> 13.1.2 </t>
  </si>
  <si>
    <t xml:space="preserve"> 5046 </t>
  </si>
  <si>
    <t>Caixa d'agua de polietileno - instalada, exceto base de apoio, cap. 310 litros</t>
  </si>
  <si>
    <t>un</t>
  </si>
  <si>
    <t xml:space="preserve"> 13.1.3 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</si>
  <si>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</si>
  <si>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</si>
  <si>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13.1.4 </t>
  </si>
  <si>
    <t xml:space="preserve"> 00011763. </t>
  </si>
  <si>
    <t>TORNEIRA DE BOIA CONVENCIONAL PARA CAIXA D'AGUA, 1.1/2", COM HASTE E TORNEIRA METALICOS E BALAO</t>
  </si>
  <si>
    <t xml:space="preserve"> 13.1.5 </t>
  </si>
  <si>
    <t xml:space="preserve"> COMP-505544 </t>
  </si>
  <si>
    <t>Sistema de reuso de água da chuva - BDI = 16,32</t>
  </si>
  <si>
    <t xml:space="preserve"> 13.1.6 </t>
  </si>
  <si>
    <t xml:space="preserve"> 94710 </t>
  </si>
  <si>
    <t>ADAPTADOR COM FLANGES LIVRES, PVC, SOLDÁVEL, DN 40 MM X 1 1/4 , INSTALADO EM RESERVAÇÃO DE ÁGUA DE EDIFICAÇÃO QUE POSSUA RESERVATÓRIO DE FIBRA/FIBROCIMENTO   FORNECIMENTO E INSTALAÇÃO. AF_06/2016</t>
  </si>
  <si>
    <t xml:space="preserve"> 13.1.7 </t>
  </si>
  <si>
    <t xml:space="preserve"> 91788 </t>
  </si>
  <si>
    <t>(COMPOSIÇÃO REPRESENTATIVA) DO SERVIÇO DE INSTALAÇÃO DE TUBOS DE PVC, SOLDÁVEL, ÁGUA FRIA, DN 50 MM (INSTALADO EM PRUMADA), INCLUSIVE CONEXÕES, CORTES E FIXAÇÕES, PARA PRÉDIOS. AF_10/2015</t>
  </si>
  <si>
    <t xml:space="preserve"> 13.1.8 </t>
  </si>
  <si>
    <t xml:space="preserve"> 91787 </t>
  </si>
  <si>
    <t>(COMPOSIÇÃO REPRESENTATIVA) DO SERVIÇO DE INSTALAÇÃO DE TUBOS DE PVC, SOLDÁVEL, ÁGUA FRIA, DN 40 MM (INSTALADO EM PRUMADA), INCLUSIVE CONEXÕES, CORTES E FIXAÇÕES, PARA PRÉDIOS. AF_10/2015</t>
  </si>
  <si>
    <t xml:space="preserve"> 13.1.9 </t>
  </si>
  <si>
    <t xml:space="preserve"> 91785 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</si>
  <si>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</si>
  <si>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 xml:space="preserve"> 13.1.10 </t>
  </si>
  <si>
    <t xml:space="preserve"> 91786 </t>
  </si>
  <si>
    <t>(COMPOSIÇÃO REPRESENTATIVA) DO SERVIÇO DE INSTALAÇÃO TUBOS DE PVC, SOLDÁVEL, ÁGUA FRIA, DN 32 MM (INSTALADO EM RAMAL, SUB-RAMAL, RAMAL DE DISTRIBUIÇÃO OU PRUMADA), INCLUSIVE CONEXÕES, CORTES E FIXAÇÕES, PARA PRÉDIOS. AF_10/2015</t>
  </si>
  <si>
    <t xml:space="preserve"> 13.1.11 </t>
  </si>
  <si>
    <t xml:space="preserve"> I00288 </t>
  </si>
  <si>
    <t>Bolsa de ligação para vaso sanitário</t>
  </si>
  <si>
    <t xml:space="preserve"> 13.1.12 </t>
  </si>
  <si>
    <t xml:space="preserve"> 94491 </t>
  </si>
  <si>
    <t>REGISTRO DE ESFERA, PVC, SOLDÁVEL, COM VOLANTE, DN  40 MM - FORNECIMENTO E INSTALAÇÃO. AF_08/2021</t>
  </si>
  <si>
    <t xml:space="preserve"> 13.1.13 </t>
  </si>
  <si>
    <t xml:space="preserve"> S01071 </t>
  </si>
  <si>
    <t>Bucha de redução curta de pvc rígido soldável, marrom, diâm = 25 x 20mm</t>
  </si>
  <si>
    <t xml:space="preserve"> 13.1.14 </t>
  </si>
  <si>
    <t xml:space="preserve"> 94490 </t>
  </si>
  <si>
    <t>REGISTRO DE ESFERA, PVC, SOLDÁVEL, COM VOLANTE, DN  32 MM - FORNECIMENTO E INSTALAÇÃO. AF_08/2021</t>
  </si>
  <si>
    <t xml:space="preserve"> 13.1.15 </t>
  </si>
  <si>
    <t xml:space="preserve"> 94492 </t>
  </si>
  <si>
    <t>REGISTRO DE ESFERA, PVC, SOLDÁVEL, COM VOLANTE, DN  50 MM - FORNECIMENTO E INSTALAÇÃO. AF_08/2021</t>
  </si>
  <si>
    <t xml:space="preserve"> 14 </t>
  </si>
  <si>
    <t>INSTALAÇÕES SANITÁRIAS</t>
  </si>
  <si>
    <t xml:space="preserve"> 14.1 </t>
  </si>
  <si>
    <t>REDE DE ESGOTO SANITÁRIO</t>
  </si>
  <si>
    <t xml:space="preserve"> 14.1.1 </t>
  </si>
  <si>
    <t xml:space="preserve"> 91792 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</si>
  <si>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</si>
  <si>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 xml:space="preserve"> 14.1.2 </t>
  </si>
  <si>
    <t xml:space="preserve"> 91793 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</si>
  <si>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</si>
  <si>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 xml:space="preserve"> 14.1.3 </t>
  </si>
  <si>
    <t xml:space="preserve"> 91795 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</si>
  <si>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</si>
  <si>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 xml:space="preserve"> 14.1.4 </t>
  </si>
  <si>
    <t xml:space="preserve"> C0601 </t>
  </si>
  <si>
    <t>CAIXA DE GORDURA/SABÃO EM ALVENARIA</t>
  </si>
  <si>
    <t xml:space="preserve"> 14.1.5 </t>
  </si>
  <si>
    <t xml:space="preserve"> S04883 </t>
  </si>
  <si>
    <t>Caixa de inspeção 0.60 x 0.60 x 0.60m</t>
  </si>
  <si>
    <t xml:space="preserve"> 14.1.6 </t>
  </si>
  <si>
    <t xml:space="preserve"> 053486 </t>
  </si>
  <si>
    <t>RALO SIFONADO CONICO PVC 100x40mm</t>
  </si>
  <si>
    <t xml:space="preserve"> 14.1.7 </t>
  </si>
  <si>
    <t xml:space="preserve"> 0006138. </t>
  </si>
  <si>
    <t>ANEL DE VEDACAO, PVC FLEXIVEL, 100 MM, PARA SAIDA DE BACIA / VASO SANITARIO</t>
  </si>
  <si>
    <t xml:space="preserve"> 14.1.8 </t>
  </si>
  <si>
    <t xml:space="preserve"> I007497 </t>
  </si>
  <si>
    <t>CAIXA SIFONADA PVC 100x100x50mm</t>
  </si>
  <si>
    <t xml:space="preserve"> 14.1.9 </t>
  </si>
  <si>
    <t xml:space="preserve"> S01666 </t>
  </si>
  <si>
    <t>Terminal de ventilação em pvc rígido c/ anéis, para esgoto primário, diâm = 50mm</t>
  </si>
  <si>
    <t xml:space="preserve"> 14.2 </t>
  </si>
  <si>
    <t>REDE DE TRATAMENTO DE ESGOTO(FOSSA E SUMIDORO)</t>
  </si>
  <si>
    <t xml:space="preserve"> 14.2.1 </t>
  </si>
  <si>
    <t xml:space="preserve"> COMP 39367 </t>
  </si>
  <si>
    <t>FILTRO ANAEROBIO, EM POLIETILENO DE ALTA DENSIDADE (PEAD), CAPACIDADE *5000* LITROS (NBR 13969)</t>
  </si>
  <si>
    <t xml:space="preserve"> 14.2.2 </t>
  </si>
  <si>
    <t xml:space="preserve"> 039363. </t>
  </si>
  <si>
    <t>FOSSA SEPTICA, SEM FILTRO, PARA 15 A 30 CONTRIBUINTES, CILINDRICA, COM TAMPA, EM POLIETILENO DE ALTA DENSIDADE (PEAD), CAPACIDADE APROXIMADA DE 5500 LITROS (NBR 7229)</t>
  </si>
  <si>
    <t xml:space="preserve"> 15 </t>
  </si>
  <si>
    <t>APARELHOS E METAIS</t>
  </si>
  <si>
    <t xml:space="preserve"> 15.1 </t>
  </si>
  <si>
    <t>APARELHOS</t>
  </si>
  <si>
    <t xml:space="preserve"> 15.1.1 </t>
  </si>
  <si>
    <t xml:space="preserve"> 95471 </t>
  </si>
  <si>
    <t>VASO SANITARIO SIFONADO CONVENCIONAL PARA PCD SEM FURO FRONTAL COM  LOUÇA BRANCA -  FORNECIMENTO E INSTALAÇÃO.</t>
  </si>
  <si>
    <t xml:space="preserve"> 15.1.2 </t>
  </si>
  <si>
    <t xml:space="preserve"> 95469 </t>
  </si>
  <si>
    <t>VASO SANITARIO SIFONADO CONVENCIONAL COM  LOUÇA BRANCA - FORNECIMENTO E INSTALAÇÃO. AF_10/2016</t>
  </si>
  <si>
    <t xml:space="preserve"> 15.1.3 </t>
  </si>
  <si>
    <t xml:space="preserve"> 95547 </t>
  </si>
  <si>
    <t>SABONETEIRA PLASTICA TIPO DISPENSER PARA SABONETE LIQUIDO COM RESERVATORIO 800 A 1500 ML, INCLUSO FIXAÇÃO. AF_01/2020</t>
  </si>
  <si>
    <t xml:space="preserve"> 15.1.4 </t>
  </si>
  <si>
    <t xml:space="preserve"> COMP-482516 </t>
  </si>
  <si>
    <t>LAVATÓRIO LOUÇA BRANCA SUSPENSO, *45,5 X *35CM OU EQUIVALENTE, PARA BANHEIRO PNE, INCLUSO SIFÃO , VÁLVULA E ENGATE FLEXÍVEL 30CM E TORNEIRA, - FORNECIMENTO E INSTALAÇÃO</t>
  </si>
  <si>
    <t xml:space="preserve"> 15.1.5 </t>
  </si>
  <si>
    <t xml:space="preserve"> 190008 </t>
  </si>
  <si>
    <t>PORTA PAPEL HIGIENICO DE EMBUTIR CROMADO CRISMETAL 15X15CM</t>
  </si>
  <si>
    <t xml:space="preserve"> 15.1.6 </t>
  </si>
  <si>
    <t xml:space="preserve"> 190063 </t>
  </si>
  <si>
    <t>MICTORIO COM SIFAO INTEGRADO BRANCO GELO COM METAIS DECA</t>
  </si>
  <si>
    <t xml:space="preserve"> 15.1.7 </t>
  </si>
  <si>
    <t xml:space="preserve"> 86889 </t>
  </si>
  <si>
    <t>BANCADA DE GRANITO CINZA POLIDO PARA PIA DE COZINHA DE 1,50 X 0,60 M COM PIA E ACESSÓRIOS- FORNECIMENTO E INSTALAÇÃO.</t>
  </si>
  <si>
    <t xml:space="preserve"> 15.1.8 </t>
  </si>
  <si>
    <t xml:space="preserve"> COMP-049177 </t>
  </si>
  <si>
    <t>BANCADA DE GRANITO COM CUBA DE SEMIENCAIXE E ACESSÓRIOS</t>
  </si>
  <si>
    <t xml:space="preserve"> 15.1.9 </t>
  </si>
  <si>
    <t xml:space="preserve"> 190324 </t>
  </si>
  <si>
    <t>TORNEIRA P/ LAVATORIO MESA BICA BAIXA PRESSMATIC COMPACT</t>
  </si>
  <si>
    <t xml:space="preserve"> 15.1.10 </t>
  </si>
  <si>
    <t xml:space="preserve"> S86916S </t>
  </si>
  <si>
    <t>Torneira plástica 3/4? para tanque - fornecimento e instalação. af_01/2020</t>
  </si>
  <si>
    <t xml:space="preserve"> 15.1.11 </t>
  </si>
  <si>
    <t xml:space="preserve"> 200123 </t>
  </si>
  <si>
    <t>ESPELHO CRISTAL 4mm COM MOLDURA DE ALUMINIO</t>
  </si>
  <si>
    <t xml:space="preserve"> 15.1.12 </t>
  </si>
  <si>
    <t xml:space="preserve"> 86911 </t>
  </si>
  <si>
    <t>TORNEIRA CROMADA LONGA, DE PAREDE, 1/2 OU 3/4, PARA PIA DE COZINHA, PADRÃO POPULAR - FORNECIMENTO E INSTALAÇÃO. AF_01/2020</t>
  </si>
  <si>
    <t xml:space="preserve"> 15.1.13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</si>
  <si>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</si>
  <si>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</si>
  <si>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15.1.14 </t>
  </si>
  <si>
    <t xml:space="preserve"> S12208 </t>
  </si>
  <si>
    <t>Porta papel toalha para papel interfolha 2 ou 3 dobras, injetado com a frente em plástico ABS branco, com visor frontal para controle de substituição do papel interfolha e fundo em Plástico ABS cinza.</t>
  </si>
  <si>
    <t xml:space="preserve"> 15.2 </t>
  </si>
  <si>
    <t>METAIS</t>
  </si>
  <si>
    <t xml:space="preserve"> 15.2.1 </t>
  </si>
  <si>
    <t xml:space="preserve"> S89987S </t>
  </si>
  <si>
    <t>Registro de gaveta bruto, latão, roscável, 3/4", com acabamento e canopla cromados. fornecido e instalado em ramal de água. af_12/2014</t>
  </si>
  <si>
    <t xml:space="preserve"> 15.2.2 </t>
  </si>
  <si>
    <t xml:space="preserve"> S04545 </t>
  </si>
  <si>
    <t>Kit de acessórios para banheiro em ABS/Alumínio com 5 peças (01 cabide, 01 saboneteira, 01 papeleira, 01 porta-toalha rosto e 01 porta-toalha banho)</t>
  </si>
  <si>
    <t xml:space="preserve"> 15.2.3 </t>
  </si>
  <si>
    <t xml:space="preserve"> 00036205. </t>
  </si>
  <si>
    <t>BARRA DE APOIO RETA, EM ACO INOX POLIDO, COMPRIMENTO 70CM, DIAMETRO MINIMO 3 CM</t>
  </si>
  <si>
    <t xml:space="preserve"> 15.2.4 </t>
  </si>
  <si>
    <t xml:space="preserve"> 00036081. </t>
  </si>
  <si>
    <t>BARRA DE APOIO RETA, EM ACO INOX POLIDO, COMPRIMENTO 80CM, DIAMETRO MINIMO 3 CM</t>
  </si>
  <si>
    <t xml:space="preserve"> 15.2.5 </t>
  </si>
  <si>
    <t xml:space="preserve"> 00011683 </t>
  </si>
  <si>
    <t>ENGATE / RABICHO FLEXIVEL INOX 1/2 " X 30 CM</t>
  </si>
  <si>
    <t xml:space="preserve"> 15.2.6 </t>
  </si>
  <si>
    <t xml:space="preserve"> 062048 </t>
  </si>
  <si>
    <t>BOTOEIRA ANTI PANICO ALARME WC AUDIVISUAL PNE/PCD NBR9050</t>
  </si>
  <si>
    <t xml:space="preserve"> 15.2.7 </t>
  </si>
  <si>
    <t xml:space="preserve"> 13110 </t>
  </si>
  <si>
    <t>Barra de apoio, reta, fixa, em aço inox, l=40cm, d=1 1/4", Jackwal ou similar</t>
  </si>
  <si>
    <t xml:space="preserve"> 16 </t>
  </si>
  <si>
    <t>INSTALAÇÕES ELÉTRICAS</t>
  </si>
  <si>
    <t xml:space="preserve"> 16.1 </t>
  </si>
  <si>
    <t>REDE ELÉTRICA</t>
  </si>
  <si>
    <t xml:space="preserve"> 16.1.1 </t>
  </si>
  <si>
    <t>ENTRADA DE ENERGIA</t>
  </si>
  <si>
    <t xml:space="preserve"> 16.1.1.1 </t>
  </si>
  <si>
    <t xml:space="preserve"> 9540 SINAPI </t>
  </si>
  <si>
    <t>ENTRADA DE ENERGIA ELÉTRICA AÉREA TRIFÁSICA 200A COM POSTE DE CONCRETO, INCLUSIVE CABEAMENTO, CAIXA DE PROTEÇÃO PARA MEDIDOR E ATERRAMENTO.</t>
  </si>
  <si>
    <t xml:space="preserve"> 16.1.1.2 </t>
  </si>
  <si>
    <t xml:space="preserve"> COMP-601608 </t>
  </si>
  <si>
    <t>Distribuição de energia entrada (3x70F+1x50N)</t>
  </si>
  <si>
    <t>ml</t>
  </si>
  <si>
    <t xml:space="preserve"> 16.1.2 </t>
  </si>
  <si>
    <t>REDE DE DISTRIBUIÇÃO</t>
  </si>
  <si>
    <t xml:space="preserve"> 16.1.2.1 </t>
  </si>
  <si>
    <t xml:space="preserve"> 93128 </t>
  </si>
  <si>
    <t>PONTO DE ILUMINAÇÃO RESIDENCIAL INCLUINDO CAIXA ELÉTRICA, ELETRODUTO, CABO, RASGO, QUEBRA E CHUMBAMENTO (EXCLUINDO LUMINÁRIA E LÂMPADA). AF_01/2016</t>
  </si>
  <si>
    <t xml:space="preserve"> 16.1.2.2 </t>
  </si>
  <si>
    <t xml:space="preserve"> 063443 </t>
  </si>
  <si>
    <t>CABO AFUMEX GREEN 1 CONDUTOR 450/750V 4mm2</t>
  </si>
  <si>
    <t xml:space="preserve"> 16.1.2.3 </t>
  </si>
  <si>
    <t xml:space="preserve"> 93141 </t>
  </si>
  <si>
    <t>PONTO DE TOMADA RESIDENCIAL INCLUINDO TOMADA 10A/250V, CAIXA ELÉTRICA, ELETRODUTO, CABO, RASGO, QUEBRA E CHUMBAMENTO. AF_01/2016</t>
  </si>
  <si>
    <t xml:space="preserve"> 16.1.2.4 </t>
  </si>
  <si>
    <t xml:space="preserve"> 93143 </t>
  </si>
  <si>
    <t>PONTO DE TOMADA RESIDENCIAL INCLUINDO TOMADA 20A/250V, CAIXA ELÉTRICA, ELETRODUTO, CABO, RASGO, QUEBRA E CHUMBAMENTO. AF_01/2016</t>
  </si>
  <si>
    <t xml:space="preserve"> 16.1.2.5 </t>
  </si>
  <si>
    <t xml:space="preserve"> S03294 </t>
  </si>
  <si>
    <t>Ponto de tomada 3p para ar condicionado até 3000 va, incluindo centro astop/30a-220v, inclusive aterramento</t>
  </si>
  <si>
    <t xml:space="preserve"> 16.1.2.6 </t>
  </si>
  <si>
    <t xml:space="preserve"> COMP-38937570 </t>
  </si>
  <si>
    <t>CAIXA DE PASSAGEM 30X30X40 COM TAMPA E DRENO BRITA</t>
  </si>
  <si>
    <t xml:space="preserve"> 16.1.2.7 </t>
  </si>
  <si>
    <t xml:space="preserve"> 93142 </t>
  </si>
  <si>
    <t>PONTO DE TOMADA RESIDENCIAL INCLUINDO TOMADA (2 MÓDULOS) 10A/250V, CAIXA ELÉTRICA, ELETRODUTO, CABO, RASGO, QUEBRA E CHUMBAMENTO. AF_01/2016</t>
  </si>
  <si>
    <t xml:space="preserve"> 16.1.2.8 </t>
  </si>
  <si>
    <t xml:space="preserve"> 00002678 </t>
  </si>
  <si>
    <t>ELETRODUTO DE PVC RIGIDO SOLDAVEL, CLASSE B, DE 25 MM</t>
  </si>
  <si>
    <t>m</t>
  </si>
  <si>
    <t xml:space="preserve"> 16.1.2.9 </t>
  </si>
  <si>
    <t xml:space="preserve"> 91837 </t>
  </si>
  <si>
    <t>ELETRODUTO FLEXÍVEL CORRUGADO REFORÇADO, PVC, DN 32 MM (1"), PARA CIRCUITOS TERMINAIS, INSTALADO EM FORRO - FORNECIMENTO E INSTALAÇÃO. AF_12/2015</t>
  </si>
  <si>
    <t xml:space="preserve"> 16.1.2.10 </t>
  </si>
  <si>
    <t xml:space="preserve"> 91834 </t>
  </si>
  <si>
    <t>ELETRODUTO FLEXÍVEL CORRUGADO, PVC, DN 25 MM (3/4"), PARA CIRCUITOS TERMINAIS, INSTALADO EM FORRO - FORNECIMENTO E INSTALAÇÃO. AF_12/2015</t>
  </si>
  <si>
    <t xml:space="preserve"> 16.1.2.11 </t>
  </si>
  <si>
    <t xml:space="preserve"> 00002675 </t>
  </si>
  <si>
    <t>ELETRODUTO DE PVC RIGIDO SOLDAVEL, CLASSE B, DE 50 MM</t>
  </si>
  <si>
    <t xml:space="preserve"> 16.1.2.12 </t>
  </si>
  <si>
    <t xml:space="preserve"> 91896 </t>
  </si>
  <si>
    <t>CURVA 90 GRAUS PARA ELETRODUTO, PVC, ROSCÁVEL, DN 40 MM (1 1/4"), PARA CIRCUITOS TERMINAIS, INSTALADA EM FORRO - FORNECIMENTO E INSTALAÇÃO. AF_12/2015</t>
  </si>
  <si>
    <t xml:space="preserve"> 16.1.2.13 </t>
  </si>
  <si>
    <t xml:space="preserve"> 91890 </t>
  </si>
  <si>
    <t>CURVA 90 GRAUS PARA ELETRODUTO, PVC, ROSCÁVEL, DN 25 MM (3/4"), PARA CIRCUITOS TERMINAIS, INSTALADA EM FORRO - FORNECIMENTO E INSTALAÇÃO. AF_12/2015</t>
  </si>
  <si>
    <t xml:space="preserve"> 16.1.2.14 </t>
  </si>
  <si>
    <t xml:space="preserve"> 064334 </t>
  </si>
  <si>
    <t>DISJUNTOR TRIPOLAR 150A CURVA C</t>
  </si>
  <si>
    <t xml:space="preserve"> 16.1.2.15 </t>
  </si>
  <si>
    <t xml:space="preserve"> 83463 </t>
  </si>
  <si>
    <t>QUADRO DE DISTRIBUIÇÃO DE ENERGIA EM CHAPA DE AÇO GALVANIZADO, COM BARRAMENTO TRIFÁSICO, NEUTRO E TERRA - FORNECIMENTO E INSTALAÇÃO</t>
  </si>
  <si>
    <t xml:space="preserve"> 16.1.2.16 </t>
  </si>
  <si>
    <t xml:space="preserve"> 064818 </t>
  </si>
  <si>
    <t>DISPOSITIVO DIFERENCIAL DR ALTA SENSIB.(30mA)TETRAPOLAR 125A</t>
  </si>
  <si>
    <t xml:space="preserve"> 16.1.2.17 </t>
  </si>
  <si>
    <t xml:space="preserve"> 00038091 </t>
  </si>
  <si>
    <t>ESPELHO / PLACA CEGA 4" X 2", PARA INSTALACAO DE TOMADAS E INTERRUPTORES</t>
  </si>
  <si>
    <t xml:space="preserve"> 16.1.2.18 </t>
  </si>
  <si>
    <t xml:space="preserve"> 062201 </t>
  </si>
  <si>
    <t>INTERRUPTOR COMUM 1 SECAO 10A-250V</t>
  </si>
  <si>
    <t xml:space="preserve"> 16.1.2.19 </t>
  </si>
  <si>
    <t xml:space="preserve"> 3402 </t>
  </si>
  <si>
    <t>Interruptor 02 seções simples</t>
  </si>
  <si>
    <t xml:space="preserve"> 16.1.2.20 </t>
  </si>
  <si>
    <t xml:space="preserve"> 93660 </t>
  </si>
  <si>
    <t>DISJUNTOR BIPOLAR TIPO DIN, CORRENTE NOMINAL DE 10A CURVA C - FORNECIMENTO E INSTALAÇÃO. AF_10/2020</t>
  </si>
  <si>
    <t xml:space="preserve"> 16.1.2.21 </t>
  </si>
  <si>
    <t xml:space="preserve"> C1082 </t>
  </si>
  <si>
    <t>DISJUNTOR BIPOLAR EM QUADRO DE DISTRIBUIÇÃO 16A CURVA C</t>
  </si>
  <si>
    <t xml:space="preserve"> 16.1.2.22 </t>
  </si>
  <si>
    <t xml:space="preserve"> 93662 </t>
  </si>
  <si>
    <t>DISJUNTOR BIPOLAR TIPO DIN, CORRENTE NOMINAL DE 20A CURVA C - FORNECIMENTO E INSTALAÇÃO. AF_10/2020</t>
  </si>
  <si>
    <t xml:space="preserve"> 16.1.2.23 </t>
  </si>
  <si>
    <t xml:space="preserve"> 93663 </t>
  </si>
  <si>
    <t>DISJUNTOR BIPOLAR TIPO DIN, CORRENTE NOMINAL DE 25A CURVA C - FORNECIMENTO E INSTALAÇÃO. AF_10/2020</t>
  </si>
  <si>
    <t xml:space="preserve"> 16.1.2.24 </t>
  </si>
  <si>
    <t xml:space="preserve"> C1093 </t>
  </si>
  <si>
    <t>DISJUNTOR MONOPOLAR EM QUADRO DE DISTRIBUIÇÃO 16A</t>
  </si>
  <si>
    <t xml:space="preserve"> 16.1.2.25 </t>
  </si>
  <si>
    <t xml:space="preserve"> 93655 </t>
  </si>
  <si>
    <t>DISJUNTOR MONOPOLAR TIPO DIN, CORRENTE NOMINAL DE 20A CURVA C - FORNECIMENTO E INSTALAÇÃO. AF_10/2020</t>
  </si>
  <si>
    <t xml:space="preserve"> 16.1.2.26 </t>
  </si>
  <si>
    <t xml:space="preserve"> 12452 </t>
  </si>
  <si>
    <t>Disjuntor tipo DIN/IEC, tripolar 63A</t>
  </si>
  <si>
    <t xml:space="preserve"> 16.1.3 </t>
  </si>
  <si>
    <t>ILUMINAÇÃO</t>
  </si>
  <si>
    <t xml:space="preserve"> 16.1.3.1 </t>
  </si>
  <si>
    <t xml:space="preserve"> S11301 CRIADA </t>
  </si>
  <si>
    <t>Luminária em LED slim p/ iluminação púb,03 petalas,50W,lentes policarbonato,corpo alumínio,pint.anti-incrustantes, grau de prot. IP67, IK09,temp-cor 5000°K, IRC =&gt;70%,v.útil 50.000 h,linha Street-Light (PICO-LE- LMSL-80), com poste de aço e base de concreto.</t>
  </si>
  <si>
    <t xml:space="preserve"> 16.1.3.2 </t>
  </si>
  <si>
    <t xml:space="preserve"> COMP-194107 </t>
  </si>
  <si>
    <t>Luminária a LED tipo plafon 60x60cm 48w. Completa, com driver multitensão (100-250V) integrados à luminária. 30.000h de uso.</t>
  </si>
  <si>
    <t xml:space="preserve"> 16.1.3.3 </t>
  </si>
  <si>
    <t xml:space="preserve"> 060235 </t>
  </si>
  <si>
    <t>RELE FOTOELETRICO 1000W-127V</t>
  </si>
  <si>
    <t xml:space="preserve"> 16.1.3.4 </t>
  </si>
  <si>
    <t xml:space="preserve"> CP-9013-COMP-194107 </t>
  </si>
  <si>
    <t>Luminária a LED tipo plafon 30x60cm 48w. Completa, com driver multitensão (100-250V) integrados à luminária. 30.000h de uso.</t>
  </si>
  <si>
    <t xml:space="preserve"> 16.1.3.5 </t>
  </si>
  <si>
    <t xml:space="preserve"> COMP-488982 </t>
  </si>
  <si>
    <t>Luminária a LED tipo plafon 30x30cm 36w. Completa, com driver multitensão (100-250V) integrados à luminária. 30.000h de uso.</t>
  </si>
  <si>
    <t xml:space="preserve"> 16.1.3.6 </t>
  </si>
  <si>
    <t xml:space="preserve"> 101537 </t>
  </si>
  <si>
    <t>APARELHO SINALIZADOR DE SAÍDA DE GARAGEM, COM CÉLULA FOTOELÉTRICA - FORNECIMENTO E INSTALAÇÃO. AF_07/2020</t>
  </si>
  <si>
    <t xml:space="preserve"> 16.1.3.7 </t>
  </si>
  <si>
    <t xml:space="preserve"> 060317 </t>
  </si>
  <si>
    <t>LUMINARIA/REFLETOR LED 250W COB SMD 6500K TECNOLOGIA SANSUNG</t>
  </si>
  <si>
    <t xml:space="preserve"> 16.1.3.8 </t>
  </si>
  <si>
    <t>Luminária em LED slim p/ iluminação púb,01 petola 50W,lentes policarbonato,corpo alumínio,pint.anti-incrustantes, grau de prot. IP67, IK09,temp-cor 5000°K, IRC =&gt;70%,v.útil 50.000 h,linha Street-Light (PICO-LE- LMSL-80), com poste de aço e base de concreto.</t>
  </si>
  <si>
    <t xml:space="preserve"> 16.1.4 </t>
  </si>
  <si>
    <t>REDE DE ATERRAMENTO</t>
  </si>
  <si>
    <t xml:space="preserve"> 16.1.4.1 </t>
  </si>
  <si>
    <t xml:space="preserve"> COMP-647332 </t>
  </si>
  <si>
    <t>Aterramento com Cx. de aterramento</t>
  </si>
  <si>
    <t xml:space="preserve"> 16.2 </t>
  </si>
  <si>
    <t>REDE LÓGICA DE DADOS E VOZ/ CFTV</t>
  </si>
  <si>
    <t xml:space="preserve"> 16.2.1 </t>
  </si>
  <si>
    <t xml:space="preserve"> 059455 SBC CRIADA </t>
  </si>
  <si>
    <t>PONTO DE REDE - INCLUINDO RASGO, QUEBRA, CHUMBAMENTO, ELETRODUTO, CABO, CX 2" x 4" + 2 TOMADAS RJ-45 KEYSTONE E CERTIFICAÇÃO DO PONTO COM EMISSÃO DE RELATÓRIO</t>
  </si>
  <si>
    <t xml:space="preserve"> 16.2.2 </t>
  </si>
  <si>
    <t xml:space="preserve"> 83369 </t>
  </si>
  <si>
    <t>QUADRO DE DISTRIBUIÇÃO PARA TELEFONE N.4,60X60X12CM EM CHAPA METÁLICA, DE EMBUTIR, PADRÃO TELEBRAS, FORNECIMENTO E INSTALAçÃO</t>
  </si>
  <si>
    <t xml:space="preserve"> 16.2.3 </t>
  </si>
  <si>
    <t xml:space="preserve"> COMP-849515 </t>
  </si>
  <si>
    <t>INFRAESTRUTURA PARA ENTRADA DE FIBRA</t>
  </si>
  <si>
    <t xml:space="preserve"> 16.2.4 </t>
  </si>
  <si>
    <t xml:space="preserve"> 063562 </t>
  </si>
  <si>
    <t>ELETROCALHA PERFURADA TIPO ""U"" 200x100mm CHAPA 22 SEM TAMPA</t>
  </si>
  <si>
    <t xml:space="preserve"> 16.2.5 </t>
  </si>
  <si>
    <t xml:space="preserve"> 062702 </t>
  </si>
  <si>
    <t>ELETROCALHA PERFURADA TIPO ""U"" 400X100 CHAPA 20 SEM TAMPA</t>
  </si>
  <si>
    <t xml:space="preserve"> 16.2.6 </t>
  </si>
  <si>
    <t xml:space="preserve"> 061468 </t>
  </si>
  <si>
    <t>CONEXÃO PARA ELETROCALHA PERFURADA</t>
  </si>
  <si>
    <t xml:space="preserve"> 16.2.7 </t>
  </si>
  <si>
    <t xml:space="preserve"> 16.2.8 </t>
  </si>
  <si>
    <t xml:space="preserve"> COMP-459739 </t>
  </si>
  <si>
    <t>BASE PARA INSTALAÇÃO DE ANTENA PARA COMUNICAÇÃO VIA SATÉLITE</t>
  </si>
  <si>
    <t xml:space="preserve"> 16.3 </t>
  </si>
  <si>
    <t>SISTEMA DE PROTEÇÃO CONTRA DESCARGAS ATMOSFÉRICAS(SPDA)</t>
  </si>
  <si>
    <t xml:space="preserve"> 16.3.1 </t>
  </si>
  <si>
    <t xml:space="preserve"> 96985 </t>
  </si>
  <si>
    <t>HASTE DE ATERRAMENTO 5/8  PARA SPDA - FORNECIMENTO E INSTALAÇÃO. AF_12/2017</t>
  </si>
  <si>
    <t xml:space="preserve"> 16.3.2 </t>
  </si>
  <si>
    <t xml:space="preserve"> COMP-66709180 </t>
  </si>
  <si>
    <t>Rede de Aterramento</t>
  </si>
  <si>
    <t xml:space="preserve"> 17 </t>
  </si>
  <si>
    <t>MÁQUINAS E EQUIPAMENTOS</t>
  </si>
  <si>
    <t xml:space="preserve"> 17.1 </t>
  </si>
  <si>
    <t>EQUIPAMENTOS LOGICA E TELEFONIA</t>
  </si>
  <si>
    <t xml:space="preserve"> 17.1.1 </t>
  </si>
  <si>
    <t xml:space="preserve"> S08493 </t>
  </si>
  <si>
    <t>FORNECIMENTO E INSTALAÇÃO DE RACK DE PISO 19" x 44U x 670mm - INCLUSIVE ACESSÓRIOS - BDI = 16,32</t>
  </si>
  <si>
    <t xml:space="preserve"> 17.1.2 </t>
  </si>
  <si>
    <t xml:space="preserve"> 068122 </t>
  </si>
  <si>
    <t>SISTEMA PROTECAO NO-BREACK 220Vac 60 Hz PARA 2.500 W - BDI = 16,32</t>
  </si>
  <si>
    <t xml:space="preserve"> 17.1.3 </t>
  </si>
  <si>
    <t xml:space="preserve"> COMP-366886 </t>
  </si>
  <si>
    <t>Fornecimento e Instalação de Switch GigaBit 24 portas PoE e 4 Portas SPF 1000 Mbps - BDI = 16,32</t>
  </si>
  <si>
    <t xml:space="preserve"> 17.1.4 </t>
  </si>
  <si>
    <t xml:space="preserve"> COMP-589578 </t>
  </si>
  <si>
    <t>ACESSES POINT WIRELESS - BDI = 16,32</t>
  </si>
  <si>
    <t xml:space="preserve"> 17.2 </t>
  </si>
  <si>
    <t>EQUIPAMENTOS DE REFRIGERAÇÃO</t>
  </si>
  <si>
    <t xml:space="preserve"> 17.2.1 </t>
  </si>
  <si>
    <t xml:space="preserve"> COMP-648163 </t>
  </si>
  <si>
    <t>FORNECIMENTO E INSTALAÇÃO DE AR CONDICIONADO TIPO SPLIT 18.000 BTU'S INVERTER - BDI = 16,32</t>
  </si>
  <si>
    <t xml:space="preserve"> 17.2.2 </t>
  </si>
  <si>
    <t xml:space="preserve"> COMP-105499 </t>
  </si>
  <si>
    <t>FORNECIMENTO E INSTALAÇÃO DE AR CONDICIONADO TIPO SPLIT 24.000 BTU'S INVERTER - BDI = 16,32</t>
  </si>
  <si>
    <t xml:space="preserve"> 17.2.3 </t>
  </si>
  <si>
    <t xml:space="preserve"> 103267 </t>
  </si>
  <si>
    <t>AR CONDICIONADO SPLIT ON/OFF, CASSETE (TETO), FRIO 4 VIAS 18000 BTU/H - FORNECIMENTO E INSTALAÇÃO. AF_11/2021_P - BDI = 16,32</t>
  </si>
  <si>
    <t xml:space="preserve"> 17.2.4 </t>
  </si>
  <si>
    <t xml:space="preserve"> 070377 </t>
  </si>
  <si>
    <t>AR CONDICIONADO SPLIT CASSETE 24.000 BTU'S - BDI = 16,32</t>
  </si>
  <si>
    <t xml:space="preserve"> 17.2.5 </t>
  </si>
  <si>
    <t xml:space="preserve"> 070378 </t>
  </si>
  <si>
    <t>AR CONDICIONADO SPLIT CASSETE 36.000 BTU'S SO FRIO CARRIER - BDI = 16,32</t>
  </si>
  <si>
    <t xml:space="preserve"> 17.2.6 </t>
  </si>
  <si>
    <t xml:space="preserve"> 070444 </t>
  </si>
  <si>
    <t>AR CONDICIONADO SPLIT HI-WALL 12.000 BTU'S - BDI = 16,32</t>
  </si>
  <si>
    <t xml:space="preserve"> 17.3 </t>
  </si>
  <si>
    <t>EQUIPAMENTOS DE SEGURANÇA</t>
  </si>
  <si>
    <t xml:space="preserve"> 17.3.1 </t>
  </si>
  <si>
    <t xml:space="preserve"> INS-098948 </t>
  </si>
  <si>
    <t>Cabine detectora de metais tipo eclusa. Modelo de referência Mineoro modelo CS1MP36 EC2006 - BDI = 16,32</t>
  </si>
  <si>
    <t xml:space="preserve"> 17.3.2 </t>
  </si>
  <si>
    <t xml:space="preserve"> MPAM-INFO002 </t>
  </si>
  <si>
    <t>Fornecimento e instalação de sistema CFTV 32 Canais, incluindo Câmeras, Monitores,HD 2T, Cx. de passagens, Eletroduto, Cabos, Conectores, Rasgo, Quebra e Chumbamento. - BDI = 16,32</t>
  </si>
  <si>
    <t xml:space="preserve"> 17.3.3 </t>
  </si>
  <si>
    <t xml:space="preserve"> COMP-24345471 </t>
  </si>
  <si>
    <t>CONCERTINA CLIPADA (DUPLA) EM AÇO GALVANIZADO DE ALTA RESISTÊNCIA, COM ESPIRAL DE 300 MM, D = 2,76 MM</t>
  </si>
  <si>
    <t>ML</t>
  </si>
  <si>
    <t xml:space="preserve"> 17.3.4 </t>
  </si>
  <si>
    <t xml:space="preserve"> 74136/003 SINAPI </t>
  </si>
  <si>
    <t>PORTA DE ACO CHAPA 24, DE ENROLAR, RAIADA TRANVISION, LARGA COM ACABAMENTO EM PINTURA ELETROSTÁTICA AUTOMÁTICA - BDI = 16,32</t>
  </si>
  <si>
    <t xml:space="preserve"> 17.4 </t>
  </si>
  <si>
    <t>EQUIPAMENTO DE ENERGIA AUXILIAR</t>
  </si>
  <si>
    <t xml:space="preserve"> 17.4.1 </t>
  </si>
  <si>
    <t xml:space="preserve"> COMP 318779 </t>
  </si>
  <si>
    <t>Gerador de energia Solar Grid-tie para conexão a rede pública (140~160kWh/mês) - BDI = 16,32</t>
  </si>
  <si>
    <t xml:space="preserve"> 17.5 </t>
  </si>
  <si>
    <t>EQUIPAMENTOS PARA COMBATE A INCÊNDIO</t>
  </si>
  <si>
    <t xml:space="preserve"> 17.5.1 </t>
  </si>
  <si>
    <t xml:space="preserve"> 00010892. </t>
  </si>
  <si>
    <t>EXTINTOR DE INCENDIO PORTATIL COM CARGA DE PO QUIMICO SECO (PQS) DE 6 KG, CLASSE BC - BDI = 16,32</t>
  </si>
  <si>
    <t xml:space="preserve"> 17.5.2 </t>
  </si>
  <si>
    <t xml:space="preserve"> 101907 </t>
  </si>
  <si>
    <t>EXTINTOR DE INCÊNDIO PORTÁTIL COM CARGA DE CO2 DE 6 KG, CLASSE BC - FORNECIMENTO E INSTALAÇÃO. AF_10/2020_P - BDI = 16,32</t>
  </si>
  <si>
    <t xml:space="preserve"> 17.5.3 </t>
  </si>
  <si>
    <t xml:space="preserve"> MPAM - INC - 001 </t>
  </si>
  <si>
    <t>SUPORTE DE PAREDE PARA EXTINTOR</t>
  </si>
  <si>
    <t xml:space="preserve"> 17.5.4 </t>
  </si>
  <si>
    <t xml:space="preserve"> 055035 </t>
  </si>
  <si>
    <t>PLACA FOTOLUMINESCENTE SAIDA DE EMERGENCIA 25x10cm</t>
  </si>
  <si>
    <t xml:space="preserve"> 17.5.5 </t>
  </si>
  <si>
    <t xml:space="preserve"> I031851 </t>
  </si>
  <si>
    <t>PLACA DE SINALIZACAO ADESIVO DE SOLO PARA EXTINTORES/HIDRANTES 1,0x1,0m</t>
  </si>
  <si>
    <t xml:space="preserve"> 17.5.6 </t>
  </si>
  <si>
    <t xml:space="preserve"> I040551 </t>
  </si>
  <si>
    <t>LUMINARIA DE SINALIZACAO ACRILICA LUMINOSA SAIDA EMERGENCIA LED FACE UNICA SLIM VERDE 50x25cm</t>
  </si>
  <si>
    <t xml:space="preserve"> 17.5.7 </t>
  </si>
  <si>
    <t xml:space="preserve"> S12884 </t>
  </si>
  <si>
    <t>Placa de sinalizacao, fotoluminescente, 38x19 cm, em pvc , com seta indicativa de sentido (esquerda ou direita) de saída de emergência- Placa S2</t>
  </si>
  <si>
    <t xml:space="preserve"> 17.5.8 </t>
  </si>
  <si>
    <t xml:space="preserve"> S12888 </t>
  </si>
  <si>
    <t>Placa de sinalizacao, fotoluminescente, em pvc , com logotipo "Extintor de incêndio portátil"- Placa E5</t>
  </si>
  <si>
    <t xml:space="preserve"> 17.5.9 </t>
  </si>
  <si>
    <t xml:space="preserve"> S160612 </t>
  </si>
  <si>
    <t>Placa de sinalização de segurança CODIGO 14 - 315/158(NBR 13.434); CÓDIGO S3(NT 14/2010-ES) ("SAIDA DE EMERGÊNCIA" - seta vertical)</t>
  </si>
  <si>
    <t xml:space="preserve"> 17.5.10 </t>
  </si>
  <si>
    <t xml:space="preserve"> I203034 </t>
  </si>
  <si>
    <t>BLOCO AUTONOMO DE ILUMINACAO DE EMERGENCIA DOIS FAROIS LED 2200 LUMENS BATERIA SELADA AUTONOMIA 2 HORAS INTELBRAS</t>
  </si>
  <si>
    <t xml:space="preserve"> 18 </t>
  </si>
  <si>
    <t>PAVIMENTAÇÃO</t>
  </si>
  <si>
    <t xml:space="preserve"> 18.1 </t>
  </si>
  <si>
    <t>PISO - INTERNO</t>
  </si>
  <si>
    <t xml:space="preserve"> 18.1.1 </t>
  </si>
  <si>
    <t xml:space="preserve"> 87260 </t>
  </si>
  <si>
    <t>REVESTIMENTO CERÂMICO PARA PISO COM PLACAS TIPO PORCELANATO DE DIMENSÕES 45X45 CM APLICADA EM AMBIENTES DE ÁREA MAIOR QUE 10 M². AF_06/2014</t>
  </si>
  <si>
    <t xml:space="preserve"> 18.1.2 </t>
  </si>
  <si>
    <t xml:space="preserve"> 94782 </t>
  </si>
  <si>
    <t>(COMPOSIÇÃO REPRESENTATIVA) DO SERVIÇO DE CONTRAPISO EM ARGAMASSA TRAÇO 1:4 (CIMENTO E AREIA) ESPESSURA 7CM. AF_10/2014</t>
  </si>
  <si>
    <t xml:space="preserve"> 18.1.3 </t>
  </si>
  <si>
    <t xml:space="preserve"> 94439 </t>
  </si>
  <si>
    <t>(COMPOSIÇÃO REPRESENTATIVA) DO SERVIÇO DE CONTRAPISO EM ARGAMASSA TRAÇO 1:4 (CIM E AREIA), EM BETONEIRA 400 L, ESPESSURA 4 CM ÁREAS SECAS E AREAS MOLHADAS SOBRE LAJE E 3 CM ÁREAS MOLHADAS SOBRE IMPERMEABILIZAÇÃO, PARA EDIFICAÇÃO HABITACIONAL UNIFAMILIAR(CASA) E EDIFICAÇÃO PÚBLICA PADRÃO. AF_11/2014</t>
  </si>
  <si>
    <t xml:space="preserve"> 18.1.4 </t>
  </si>
  <si>
    <t xml:space="preserve"> 170891 </t>
  </si>
  <si>
    <t>REJUNTAMENTO COM ARGAMASSA QUARTZOLIT CINZA EM PISO CERAMICO</t>
  </si>
  <si>
    <t xml:space="preserve"> 18.2 </t>
  </si>
  <si>
    <t>PISO - EXTERNO</t>
  </si>
  <si>
    <t xml:space="preserve"> 18.2.1 </t>
  </si>
  <si>
    <t xml:space="preserve"> 94998 </t>
  </si>
  <si>
    <t>EXECUÇÃO DE PASSEIO (CALÇADA) OU PISO DE CONCRETO COM CONCRETO MOLDADO IN LOCO, FEITO EM OBRA, ACABAMENTO CONVENCIONAL, ESPESSURA 12 CM, ARMADO. AF_07/2016</t>
  </si>
  <si>
    <t xml:space="preserve"> 18.2.2 </t>
  </si>
  <si>
    <t xml:space="preserve"> 00036178. </t>
  </si>
  <si>
    <t>PISO PODOTATIL DE CONCRETO - DIRECIONAL E ALERTA, *40 X 40 X 2,5* CM</t>
  </si>
  <si>
    <t xml:space="preserve"> 18.2.3 </t>
  </si>
  <si>
    <t xml:space="preserve"> 98504 </t>
  </si>
  <si>
    <t>PLANTIO DE GRAMA BATATAIS EM PLACAS. AF_05/2018</t>
  </si>
  <si>
    <t xml:space="preserve"> 18.2.4 </t>
  </si>
  <si>
    <t xml:space="preserve"> 92406 </t>
  </si>
  <si>
    <t>EXECUÇÃO DE PÁTIO/ESTACIONAMENTO EM PISO INTERTRAVADO, COM BLOCO 16 FACES DE 22 X 11 CM, ESPESSURA 10 CM. AF_12/2015</t>
  </si>
  <si>
    <t xml:space="preserve"> 19 </t>
  </si>
  <si>
    <t>PAISAGISMO</t>
  </si>
  <si>
    <t xml:space="preserve"> 19.1 </t>
  </si>
  <si>
    <t xml:space="preserve"> C38641 </t>
  </si>
  <si>
    <t>MUDA DE PALMEIRA, ARECA, H= *1,50* CM</t>
  </si>
  <si>
    <t xml:space="preserve"> 19.2 </t>
  </si>
  <si>
    <t xml:space="preserve"> COMP-000315 </t>
  </si>
  <si>
    <t>PLANTIO DE MINI - PALMEIRA COM ALTURA DE MUDA MENOR OU IGUAL A 1,00 M</t>
  </si>
  <si>
    <t xml:space="preserve"> 19.3 </t>
  </si>
  <si>
    <t xml:space="preserve"> S02395 </t>
  </si>
  <si>
    <t>Grama esmeralda em mudas, fornecimento e plantio</t>
  </si>
  <si>
    <t xml:space="preserve"> 19.4 </t>
  </si>
  <si>
    <t xml:space="preserve"> 4413949 </t>
  </si>
  <si>
    <t>SICRO3</t>
  </si>
  <si>
    <t>Plantio de muda de árvore frutífera com altura de 1,00 a 2,00 m em cova de 0,60 x 0,60 x 0,60 m</t>
  </si>
  <si>
    <t xml:space="preserve"> 19.5 </t>
  </si>
  <si>
    <t xml:space="preserve"> 98510 </t>
  </si>
  <si>
    <t>PLANTIO DE ÁRVORE ORNAMENTAL COM ALTURA DE MUDA MENOR OU IGUAL A 2,00 M. AF_05/2018</t>
  </si>
  <si>
    <t xml:space="preserve"> 20 </t>
  </si>
  <si>
    <t>DRENAGEM</t>
  </si>
  <si>
    <t xml:space="preserve"> 20.1 </t>
  </si>
  <si>
    <t xml:space="preserve"> 73881/001 </t>
  </si>
  <si>
    <t>EXECUCAO DE DRENO COM MANTA GEOTEXTIL 200 G/M2</t>
  </si>
  <si>
    <t xml:space="preserve"> 20.2 </t>
  </si>
  <si>
    <t xml:space="preserve"> COMP-395537 </t>
  </si>
  <si>
    <t>AUTOMÁTICO DE BOIA EM CAIXA D'ÁGUA OU CISTERNA</t>
  </si>
  <si>
    <t xml:space="preserve"> 20.3 </t>
  </si>
  <si>
    <t xml:space="preserve"> 20.4 </t>
  </si>
  <si>
    <t xml:space="preserve"> 00038052. </t>
  </si>
  <si>
    <t>TUBO DRENO, CORRUGADO, ESPIRALADO, FLEXIVEL, PERFURADO, EM POLIETILENO DE ALTA DENSIDADE (PEAD), DN 100 MM, (4") PARA DRENAGEM - EM ROLO (NORMA DNIT 093/2006 - E.M)</t>
  </si>
  <si>
    <t xml:space="preserve"> 20.5 </t>
  </si>
  <si>
    <t xml:space="preserve"> 101801 </t>
  </si>
  <si>
    <t>CAIXA COM GRELHA RETANGULAR DE FERRO FUNDIDO, EM ALVENARIA COM BLOCOS DE CONCRETO, DIMENSÕES INTERNAS: 0,30 X 1,00 X 1,00. AF_12/2020</t>
  </si>
  <si>
    <t xml:space="preserve"> 20.6 </t>
  </si>
  <si>
    <t xml:space="preserve"> 054046 </t>
  </si>
  <si>
    <t>RALO ABACAXI FERRO FUNDIDO 100mm</t>
  </si>
  <si>
    <t xml:space="preserve"> 20.7 </t>
  </si>
  <si>
    <t xml:space="preserve"> 053059 </t>
  </si>
  <si>
    <t>JOELHO 90 PVC ESGOTO 100mm</t>
  </si>
  <si>
    <t xml:space="preserve"> 20.8 </t>
  </si>
  <si>
    <t xml:space="preserve"> S05212 </t>
  </si>
  <si>
    <t>Fornecimento de tê 90º de pvc, junta elástica, com bolsas, diam. = 100mm</t>
  </si>
  <si>
    <t xml:space="preserve"> 20.9 </t>
  </si>
  <si>
    <t xml:space="preserve"> 030700 </t>
  </si>
  <si>
    <t>CISTERNA CAPACIDADE 16.000 LITROS (7,10m3) CONCRETO ESTRUTURADO</t>
  </si>
  <si>
    <t xml:space="preserve"> 20.10 </t>
  </si>
  <si>
    <t xml:space="preserve"> 102722 </t>
  </si>
  <si>
    <t>DRENO EM MURO DE CONTENÇÃO, EXECUTADO NO PÉ DO MURO, COM TUBO DE PEAD CORRUGADO FLEXÍVEL PERFURADO, ENCHIMENTO COM BRITA, ENVOLVIDO COM MANTA GEOTÊXTIL. AF_07/2021</t>
  </si>
  <si>
    <t xml:space="preserve"> 21 </t>
  </si>
  <si>
    <t>PINTURA</t>
  </si>
  <si>
    <t xml:space="preserve"> 21.1 </t>
  </si>
  <si>
    <t xml:space="preserve"> S07695 </t>
  </si>
  <si>
    <t>Pintura de Gradil Metálico, confeccionado com barras chata 1 1/4" x 3/16", em módulos 16x16cm, ou tijolinho 20x10cm, com 01 demão de tinta anti-corrosiva - zarcão e 02 demãos de esmalte sintético (medir somente uma vez)</t>
  </si>
  <si>
    <t xml:space="preserve"> 21.2 </t>
  </si>
  <si>
    <t xml:space="preserve"> S08146 </t>
  </si>
  <si>
    <t>Pintura para interiores, sobre paredes, com lixamento, aplicação de 01 demão de líquido selador acrílico, 02 demãos de massa acrílica e 02 demãos de tinta acrílica convencional - Rev 01</t>
  </si>
  <si>
    <t xml:space="preserve"> 21.3 </t>
  </si>
  <si>
    <t xml:space="preserve"> S02295 </t>
  </si>
  <si>
    <t>Pintura para exteriores, sobre paredes, com lixamento, aplicação de 01 demão de selador acrílico, 02 demãos de massa acrílica e 02 demãos de tinta acrílica convencional - Rev 03</t>
  </si>
  <si>
    <t xml:space="preserve"> 21.4 </t>
  </si>
  <si>
    <t xml:space="preserve"> 100750 </t>
  </si>
  <si>
    <t>PINTURA COM TINTA ALQUÍDICA DE ACABAMENTO (ESMALTE SINTÉTICO FOSCO) APLICADA A ROLO OU PINCEL SOBRE SUPERFÍCIES METÁLICAS EXECUTADO EM OBRA (2 DEMÃOS).</t>
  </si>
  <si>
    <t xml:space="preserve"> 22 </t>
  </si>
  <si>
    <t>DIVERSOS</t>
  </si>
  <si>
    <t xml:space="preserve"> 22.1 </t>
  </si>
  <si>
    <t xml:space="preserve"> 00010849. </t>
  </si>
  <si>
    <t>PLACA DE INAUGURACAO EM BRONZE *35X 50*CM</t>
  </si>
  <si>
    <t xml:space="preserve"> 22.2 </t>
  </si>
  <si>
    <t xml:space="preserve"> S10719 </t>
  </si>
  <si>
    <t>Placa de indicativa em acrílico e adesivo, com sinalização para deficientes, dim.: 12 x 30 cm</t>
  </si>
  <si>
    <t xml:space="preserve"> 22.3 </t>
  </si>
  <si>
    <t xml:space="preserve"> S09183 </t>
  </si>
  <si>
    <t>Placa de sinalização em acrílico transparente 3mm, com aplicação de adesivo digital sobreposto, dim:45x18cm, para fixação no teto através de correntes de aço inox, inclusive correntes e instalação</t>
  </si>
  <si>
    <t xml:space="preserve"> 22.4 </t>
  </si>
  <si>
    <t xml:space="preserve"> 84665 </t>
  </si>
  <si>
    <t>PINTURA ACRILICA PARA SINALIZAÇÃO HORIZONTAL EM PISO CIMENTADO</t>
  </si>
  <si>
    <t xml:space="preserve"> 22.5 </t>
  </si>
  <si>
    <t xml:space="preserve"> I8629 </t>
  </si>
  <si>
    <t>VINIL AUTO-ADESIVO FOSCO OU BRILHANTE C/ APLICAÇÃO</t>
  </si>
  <si>
    <t xml:space="preserve"> 22.6 </t>
  </si>
  <si>
    <t xml:space="preserve"> 22.7 </t>
  </si>
  <si>
    <t xml:space="preserve"> COMP-742606 </t>
  </si>
  <si>
    <t>Logomarca do MPAM, confecionada em ACM, med. Ø 2.750,00mm para a fixação em fachada - Fornecimento e instalação</t>
  </si>
  <si>
    <t xml:space="preserve"> 22.8 </t>
  </si>
  <si>
    <t xml:space="preserve"> COMP-467722 </t>
  </si>
  <si>
    <t>Letras em chapa de aço galvanizado - block-letter - 30cm</t>
  </si>
  <si>
    <t xml:space="preserve"> 22.9 </t>
  </si>
  <si>
    <t xml:space="preserve"> COMP-316951 </t>
  </si>
  <si>
    <t>letras em chapa de aço galvanizado pintada em cor padrão do MP/AM - block letter de 10 a 20 cm - fornecimento e instalação</t>
  </si>
  <si>
    <t xml:space="preserve"> 22.10 </t>
  </si>
  <si>
    <t xml:space="preserve"> MPAM - DIV - 002 </t>
  </si>
  <si>
    <t>Kit Prevenção ao COVID-19 para Obras</t>
  </si>
  <si>
    <t xml:space="preserve"> 22.11 </t>
  </si>
  <si>
    <t xml:space="preserve"> I09092 </t>
  </si>
  <si>
    <t>Mapa Tátil em acrílico 70 x 50cm</t>
  </si>
  <si>
    <t xml:space="preserve"> 23 </t>
  </si>
  <si>
    <t>LIMPEZA</t>
  </si>
  <si>
    <t xml:space="preserve"> 23.1 </t>
  </si>
  <si>
    <t xml:space="preserve"> COMP-175824 </t>
  </si>
  <si>
    <t>LIMPEZA PERMANENTE E FINAL DA OBRA</t>
  </si>
  <si>
    <t>MÊS</t>
  </si>
  <si>
    <t>Total Geral C/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</si>
</sst>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1"/>
    </font>
    <font>
      <sz val="10"/>
      <color rgb="FFFF000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wrapText="1"/>
    </xf>
    <xf numFmtId="4" fontId="2" fillId="3" borderId="3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right" wrapText="1"/>
    </xf>
    <xf numFmtId="4" fontId="2" fillId="3" borderId="4" xfId="0" applyNumberFormat="1" applyFont="1" applyFill="1" applyBorder="1" applyAlignment="1">
      <alignment horizontal="right" wrapText="1"/>
    </xf>
    <xf numFmtId="0" fontId="0" fillId="3" borderId="0" xfId="0" applyFill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6" fillId="0" borderId="0" xfId="0" applyFont="1"/>
    <xf numFmtId="0" fontId="7" fillId="2" borderId="1" xfId="0" applyFont="1" applyFill="1" applyBorder="1" applyAlignment="1">
      <alignment horizontal="left" wrapText="1"/>
    </xf>
    <xf numFmtId="4" fontId="8" fillId="0" borderId="1" xfId="0" applyNumberFormat="1" applyFont="1" applyBorder="1" applyAlignment="1">
      <alignment horizontal="right"/>
    </xf>
    <xf numFmtId="0" fontId="5" fillId="2" borderId="0" xfId="0" applyFont="1" applyFill="1" applyAlignment="1">
      <alignment horizontal="center" wrapText="1"/>
    </xf>
    <xf numFmtId="4" fontId="5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5" xfId="0" applyFont="1" applyFill="1" applyBorder="1" applyAlignment="1">
      <alignment horizontal="center" wrapText="1"/>
    </xf>
    <xf numFmtId="4" fontId="5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0EA-B47D-4748-882C-59CFF13026FE}">
  <dimension ref="A1:I364"/>
  <sheetViews>
    <sheetView tabSelected="1" showOutlineSymbols="0" showWhiteSpace="0" view="pageBreakPreview" zoomScale="110" zoomScaleNormal="100" zoomScaleSheetLayoutView="110" workbookViewId="0">
      <selection activeCell="D9" sqref="D9"/>
    </sheetView>
  </sheetViews>
  <sheetFormatPr defaultColWidth="8.69921875" defaultRowHeight="14.4" x14ac:dyDescent="0.3"/>
  <cols>
    <col min="1" max="1" width="6.69921875" style="47" customWidth="1"/>
    <col min="2" max="2" width="10" style="47" bestFit="1" customWidth="1"/>
    <col min="3" max="3" width="11.296875" style="48" customWidth="1"/>
    <col min="4" max="4" width="60" style="48" bestFit="1" customWidth="1"/>
    <col min="5" max="5" width="6.19921875" style="48" customWidth="1"/>
    <col min="6" max="6" width="7.59765625" style="44" customWidth="1"/>
    <col min="7" max="7" width="9" style="44" customWidth="1"/>
    <col min="8" max="8" width="9.59765625" style="50" customWidth="1"/>
    <col min="9" max="9" width="10.3984375" style="44" customWidth="1"/>
    <col min="257" max="257" width="6.69921875" customWidth="1"/>
    <col min="258" max="258" width="10" bestFit="1" customWidth="1"/>
    <col min="259" max="259" width="11.296875" customWidth="1"/>
    <col min="260" max="260" width="60" bestFit="1" customWidth="1"/>
    <col min="261" max="261" width="6.19921875" customWidth="1"/>
    <col min="262" max="262" width="7.59765625" customWidth="1"/>
    <col min="263" max="263" width="9" customWidth="1"/>
    <col min="264" max="264" width="9.59765625" customWidth="1"/>
    <col min="265" max="265" width="10.3984375" customWidth="1"/>
    <col min="513" max="513" width="6.69921875" customWidth="1"/>
    <col min="514" max="514" width="10" bestFit="1" customWidth="1"/>
    <col min="515" max="515" width="11.296875" customWidth="1"/>
    <col min="516" max="516" width="60" bestFit="1" customWidth="1"/>
    <col min="517" max="517" width="6.19921875" customWidth="1"/>
    <col min="518" max="518" width="7.59765625" customWidth="1"/>
    <col min="519" max="519" width="9" customWidth="1"/>
    <col min="520" max="520" width="9.59765625" customWidth="1"/>
    <col min="521" max="521" width="10.3984375" customWidth="1"/>
    <col min="769" max="769" width="6.69921875" customWidth="1"/>
    <col min="770" max="770" width="10" bestFit="1" customWidth="1"/>
    <col min="771" max="771" width="11.296875" customWidth="1"/>
    <col min="772" max="772" width="60" bestFit="1" customWidth="1"/>
    <col min="773" max="773" width="6.19921875" customWidth="1"/>
    <col min="774" max="774" width="7.59765625" customWidth="1"/>
    <col min="775" max="775" width="9" customWidth="1"/>
    <col min="776" max="776" width="9.59765625" customWidth="1"/>
    <col min="777" max="777" width="10.3984375" customWidth="1"/>
    <col min="1025" max="1025" width="6.69921875" customWidth="1"/>
    <col min="1026" max="1026" width="10" bestFit="1" customWidth="1"/>
    <col min="1027" max="1027" width="11.296875" customWidth="1"/>
    <col min="1028" max="1028" width="60" bestFit="1" customWidth="1"/>
    <col min="1029" max="1029" width="6.19921875" customWidth="1"/>
    <col min="1030" max="1030" width="7.59765625" customWidth="1"/>
    <col min="1031" max="1031" width="9" customWidth="1"/>
    <col min="1032" max="1032" width="9.59765625" customWidth="1"/>
    <col min="1033" max="1033" width="10.3984375" customWidth="1"/>
    <col min="1281" max="1281" width="6.69921875" customWidth="1"/>
    <col min="1282" max="1282" width="10" bestFit="1" customWidth="1"/>
    <col min="1283" max="1283" width="11.296875" customWidth="1"/>
    <col min="1284" max="1284" width="60" bestFit="1" customWidth="1"/>
    <col min="1285" max="1285" width="6.19921875" customWidth="1"/>
    <col min="1286" max="1286" width="7.59765625" customWidth="1"/>
    <col min="1287" max="1287" width="9" customWidth="1"/>
    <col min="1288" max="1288" width="9.59765625" customWidth="1"/>
    <col min="1289" max="1289" width="10.3984375" customWidth="1"/>
    <col min="1537" max="1537" width="6.69921875" customWidth="1"/>
    <col min="1538" max="1538" width="10" bestFit="1" customWidth="1"/>
    <col min="1539" max="1539" width="11.296875" customWidth="1"/>
    <col min="1540" max="1540" width="60" bestFit="1" customWidth="1"/>
    <col min="1541" max="1541" width="6.19921875" customWidth="1"/>
    <col min="1542" max="1542" width="7.59765625" customWidth="1"/>
    <col min="1543" max="1543" width="9" customWidth="1"/>
    <col min="1544" max="1544" width="9.59765625" customWidth="1"/>
    <col min="1545" max="1545" width="10.3984375" customWidth="1"/>
    <col min="1793" max="1793" width="6.69921875" customWidth="1"/>
    <col min="1794" max="1794" width="10" bestFit="1" customWidth="1"/>
    <col min="1795" max="1795" width="11.296875" customWidth="1"/>
    <col min="1796" max="1796" width="60" bestFit="1" customWidth="1"/>
    <col min="1797" max="1797" width="6.19921875" customWidth="1"/>
    <col min="1798" max="1798" width="7.59765625" customWidth="1"/>
    <col min="1799" max="1799" width="9" customWidth="1"/>
    <col min="1800" max="1800" width="9.59765625" customWidth="1"/>
    <col min="1801" max="1801" width="10.3984375" customWidth="1"/>
    <col min="2049" max="2049" width="6.69921875" customWidth="1"/>
    <col min="2050" max="2050" width="10" bestFit="1" customWidth="1"/>
    <col min="2051" max="2051" width="11.296875" customWidth="1"/>
    <col min="2052" max="2052" width="60" bestFit="1" customWidth="1"/>
    <col min="2053" max="2053" width="6.19921875" customWidth="1"/>
    <col min="2054" max="2054" width="7.59765625" customWidth="1"/>
    <col min="2055" max="2055" width="9" customWidth="1"/>
    <col min="2056" max="2056" width="9.59765625" customWidth="1"/>
    <col min="2057" max="2057" width="10.3984375" customWidth="1"/>
    <col min="2305" max="2305" width="6.69921875" customWidth="1"/>
    <col min="2306" max="2306" width="10" bestFit="1" customWidth="1"/>
    <col min="2307" max="2307" width="11.296875" customWidth="1"/>
    <col min="2308" max="2308" width="60" bestFit="1" customWidth="1"/>
    <col min="2309" max="2309" width="6.19921875" customWidth="1"/>
    <col min="2310" max="2310" width="7.59765625" customWidth="1"/>
    <col min="2311" max="2311" width="9" customWidth="1"/>
    <col min="2312" max="2312" width="9.59765625" customWidth="1"/>
    <col min="2313" max="2313" width="10.3984375" customWidth="1"/>
    <col min="2561" max="2561" width="6.69921875" customWidth="1"/>
    <col min="2562" max="2562" width="10" bestFit="1" customWidth="1"/>
    <col min="2563" max="2563" width="11.296875" customWidth="1"/>
    <col min="2564" max="2564" width="60" bestFit="1" customWidth="1"/>
    <col min="2565" max="2565" width="6.19921875" customWidth="1"/>
    <col min="2566" max="2566" width="7.59765625" customWidth="1"/>
    <col min="2567" max="2567" width="9" customWidth="1"/>
    <col min="2568" max="2568" width="9.59765625" customWidth="1"/>
    <col min="2569" max="2569" width="10.3984375" customWidth="1"/>
    <col min="2817" max="2817" width="6.69921875" customWidth="1"/>
    <col min="2818" max="2818" width="10" bestFit="1" customWidth="1"/>
    <col min="2819" max="2819" width="11.296875" customWidth="1"/>
    <col min="2820" max="2820" width="60" bestFit="1" customWidth="1"/>
    <col min="2821" max="2821" width="6.19921875" customWidth="1"/>
    <col min="2822" max="2822" width="7.59765625" customWidth="1"/>
    <col min="2823" max="2823" width="9" customWidth="1"/>
    <col min="2824" max="2824" width="9.59765625" customWidth="1"/>
    <col min="2825" max="2825" width="10.3984375" customWidth="1"/>
    <col min="3073" max="3073" width="6.69921875" customWidth="1"/>
    <col min="3074" max="3074" width="10" bestFit="1" customWidth="1"/>
    <col min="3075" max="3075" width="11.296875" customWidth="1"/>
    <col min="3076" max="3076" width="60" bestFit="1" customWidth="1"/>
    <col min="3077" max="3077" width="6.19921875" customWidth="1"/>
    <col min="3078" max="3078" width="7.59765625" customWidth="1"/>
    <col min="3079" max="3079" width="9" customWidth="1"/>
    <col min="3080" max="3080" width="9.59765625" customWidth="1"/>
    <col min="3081" max="3081" width="10.3984375" customWidth="1"/>
    <col min="3329" max="3329" width="6.69921875" customWidth="1"/>
    <col min="3330" max="3330" width="10" bestFit="1" customWidth="1"/>
    <col min="3331" max="3331" width="11.296875" customWidth="1"/>
    <col min="3332" max="3332" width="60" bestFit="1" customWidth="1"/>
    <col min="3333" max="3333" width="6.19921875" customWidth="1"/>
    <col min="3334" max="3334" width="7.59765625" customWidth="1"/>
    <col min="3335" max="3335" width="9" customWidth="1"/>
    <col min="3336" max="3336" width="9.59765625" customWidth="1"/>
    <col min="3337" max="3337" width="10.3984375" customWidth="1"/>
    <col min="3585" max="3585" width="6.69921875" customWidth="1"/>
    <col min="3586" max="3586" width="10" bestFit="1" customWidth="1"/>
    <col min="3587" max="3587" width="11.296875" customWidth="1"/>
    <col min="3588" max="3588" width="60" bestFit="1" customWidth="1"/>
    <col min="3589" max="3589" width="6.19921875" customWidth="1"/>
    <col min="3590" max="3590" width="7.59765625" customWidth="1"/>
    <col min="3591" max="3591" width="9" customWidth="1"/>
    <col min="3592" max="3592" width="9.59765625" customWidth="1"/>
    <col min="3593" max="3593" width="10.3984375" customWidth="1"/>
    <col min="3841" max="3841" width="6.69921875" customWidth="1"/>
    <col min="3842" max="3842" width="10" bestFit="1" customWidth="1"/>
    <col min="3843" max="3843" width="11.296875" customWidth="1"/>
    <col min="3844" max="3844" width="60" bestFit="1" customWidth="1"/>
    <col min="3845" max="3845" width="6.19921875" customWidth="1"/>
    <col min="3846" max="3846" width="7.59765625" customWidth="1"/>
    <col min="3847" max="3847" width="9" customWidth="1"/>
    <col min="3848" max="3848" width="9.59765625" customWidth="1"/>
    <col min="3849" max="3849" width="10.3984375" customWidth="1"/>
    <col min="4097" max="4097" width="6.69921875" customWidth="1"/>
    <col min="4098" max="4098" width="10" bestFit="1" customWidth="1"/>
    <col min="4099" max="4099" width="11.296875" customWidth="1"/>
    <col min="4100" max="4100" width="60" bestFit="1" customWidth="1"/>
    <col min="4101" max="4101" width="6.19921875" customWidth="1"/>
    <col min="4102" max="4102" width="7.59765625" customWidth="1"/>
    <col min="4103" max="4103" width="9" customWidth="1"/>
    <col min="4104" max="4104" width="9.59765625" customWidth="1"/>
    <col min="4105" max="4105" width="10.3984375" customWidth="1"/>
    <col min="4353" max="4353" width="6.69921875" customWidth="1"/>
    <col min="4354" max="4354" width="10" bestFit="1" customWidth="1"/>
    <col min="4355" max="4355" width="11.296875" customWidth="1"/>
    <col min="4356" max="4356" width="60" bestFit="1" customWidth="1"/>
    <col min="4357" max="4357" width="6.19921875" customWidth="1"/>
    <col min="4358" max="4358" width="7.59765625" customWidth="1"/>
    <col min="4359" max="4359" width="9" customWidth="1"/>
    <col min="4360" max="4360" width="9.59765625" customWidth="1"/>
    <col min="4361" max="4361" width="10.3984375" customWidth="1"/>
    <col min="4609" max="4609" width="6.69921875" customWidth="1"/>
    <col min="4610" max="4610" width="10" bestFit="1" customWidth="1"/>
    <col min="4611" max="4611" width="11.296875" customWidth="1"/>
    <col min="4612" max="4612" width="60" bestFit="1" customWidth="1"/>
    <col min="4613" max="4613" width="6.19921875" customWidth="1"/>
    <col min="4614" max="4614" width="7.59765625" customWidth="1"/>
    <col min="4615" max="4615" width="9" customWidth="1"/>
    <col min="4616" max="4616" width="9.59765625" customWidth="1"/>
    <col min="4617" max="4617" width="10.3984375" customWidth="1"/>
    <col min="4865" max="4865" width="6.69921875" customWidth="1"/>
    <col min="4866" max="4866" width="10" bestFit="1" customWidth="1"/>
    <col min="4867" max="4867" width="11.296875" customWidth="1"/>
    <col min="4868" max="4868" width="60" bestFit="1" customWidth="1"/>
    <col min="4869" max="4869" width="6.19921875" customWidth="1"/>
    <col min="4870" max="4870" width="7.59765625" customWidth="1"/>
    <col min="4871" max="4871" width="9" customWidth="1"/>
    <col min="4872" max="4872" width="9.59765625" customWidth="1"/>
    <col min="4873" max="4873" width="10.3984375" customWidth="1"/>
    <col min="5121" max="5121" width="6.69921875" customWidth="1"/>
    <col min="5122" max="5122" width="10" bestFit="1" customWidth="1"/>
    <col min="5123" max="5123" width="11.296875" customWidth="1"/>
    <col min="5124" max="5124" width="60" bestFit="1" customWidth="1"/>
    <col min="5125" max="5125" width="6.19921875" customWidth="1"/>
    <col min="5126" max="5126" width="7.59765625" customWidth="1"/>
    <col min="5127" max="5127" width="9" customWidth="1"/>
    <col min="5128" max="5128" width="9.59765625" customWidth="1"/>
    <col min="5129" max="5129" width="10.3984375" customWidth="1"/>
    <col min="5377" max="5377" width="6.69921875" customWidth="1"/>
    <col min="5378" max="5378" width="10" bestFit="1" customWidth="1"/>
    <col min="5379" max="5379" width="11.296875" customWidth="1"/>
    <col min="5380" max="5380" width="60" bestFit="1" customWidth="1"/>
    <col min="5381" max="5381" width="6.19921875" customWidth="1"/>
    <col min="5382" max="5382" width="7.59765625" customWidth="1"/>
    <col min="5383" max="5383" width="9" customWidth="1"/>
    <col min="5384" max="5384" width="9.59765625" customWidth="1"/>
    <col min="5385" max="5385" width="10.3984375" customWidth="1"/>
    <col min="5633" max="5633" width="6.69921875" customWidth="1"/>
    <col min="5634" max="5634" width="10" bestFit="1" customWidth="1"/>
    <col min="5635" max="5635" width="11.296875" customWidth="1"/>
    <col min="5636" max="5636" width="60" bestFit="1" customWidth="1"/>
    <col min="5637" max="5637" width="6.19921875" customWidth="1"/>
    <col min="5638" max="5638" width="7.59765625" customWidth="1"/>
    <col min="5639" max="5639" width="9" customWidth="1"/>
    <col min="5640" max="5640" width="9.59765625" customWidth="1"/>
    <col min="5641" max="5641" width="10.3984375" customWidth="1"/>
    <col min="5889" max="5889" width="6.69921875" customWidth="1"/>
    <col min="5890" max="5890" width="10" bestFit="1" customWidth="1"/>
    <col min="5891" max="5891" width="11.296875" customWidth="1"/>
    <col min="5892" max="5892" width="60" bestFit="1" customWidth="1"/>
    <col min="5893" max="5893" width="6.19921875" customWidth="1"/>
    <col min="5894" max="5894" width="7.59765625" customWidth="1"/>
    <col min="5895" max="5895" width="9" customWidth="1"/>
    <col min="5896" max="5896" width="9.59765625" customWidth="1"/>
    <col min="5897" max="5897" width="10.3984375" customWidth="1"/>
    <col min="6145" max="6145" width="6.69921875" customWidth="1"/>
    <col min="6146" max="6146" width="10" bestFit="1" customWidth="1"/>
    <col min="6147" max="6147" width="11.296875" customWidth="1"/>
    <col min="6148" max="6148" width="60" bestFit="1" customWidth="1"/>
    <col min="6149" max="6149" width="6.19921875" customWidth="1"/>
    <col min="6150" max="6150" width="7.59765625" customWidth="1"/>
    <col min="6151" max="6151" width="9" customWidth="1"/>
    <col min="6152" max="6152" width="9.59765625" customWidth="1"/>
    <col min="6153" max="6153" width="10.3984375" customWidth="1"/>
    <col min="6401" max="6401" width="6.69921875" customWidth="1"/>
    <col min="6402" max="6402" width="10" bestFit="1" customWidth="1"/>
    <col min="6403" max="6403" width="11.296875" customWidth="1"/>
    <col min="6404" max="6404" width="60" bestFit="1" customWidth="1"/>
    <col min="6405" max="6405" width="6.19921875" customWidth="1"/>
    <col min="6406" max="6406" width="7.59765625" customWidth="1"/>
    <col min="6407" max="6407" width="9" customWidth="1"/>
    <col min="6408" max="6408" width="9.59765625" customWidth="1"/>
    <col min="6409" max="6409" width="10.3984375" customWidth="1"/>
    <col min="6657" max="6657" width="6.69921875" customWidth="1"/>
    <col min="6658" max="6658" width="10" bestFit="1" customWidth="1"/>
    <col min="6659" max="6659" width="11.296875" customWidth="1"/>
    <col min="6660" max="6660" width="60" bestFit="1" customWidth="1"/>
    <col min="6661" max="6661" width="6.19921875" customWidth="1"/>
    <col min="6662" max="6662" width="7.59765625" customWidth="1"/>
    <col min="6663" max="6663" width="9" customWidth="1"/>
    <col min="6664" max="6664" width="9.59765625" customWidth="1"/>
    <col min="6665" max="6665" width="10.3984375" customWidth="1"/>
    <col min="6913" max="6913" width="6.69921875" customWidth="1"/>
    <col min="6914" max="6914" width="10" bestFit="1" customWidth="1"/>
    <col min="6915" max="6915" width="11.296875" customWidth="1"/>
    <col min="6916" max="6916" width="60" bestFit="1" customWidth="1"/>
    <col min="6917" max="6917" width="6.19921875" customWidth="1"/>
    <col min="6918" max="6918" width="7.59765625" customWidth="1"/>
    <col min="6919" max="6919" width="9" customWidth="1"/>
    <col min="6920" max="6920" width="9.59765625" customWidth="1"/>
    <col min="6921" max="6921" width="10.3984375" customWidth="1"/>
    <col min="7169" max="7169" width="6.69921875" customWidth="1"/>
    <col min="7170" max="7170" width="10" bestFit="1" customWidth="1"/>
    <col min="7171" max="7171" width="11.296875" customWidth="1"/>
    <col min="7172" max="7172" width="60" bestFit="1" customWidth="1"/>
    <col min="7173" max="7173" width="6.19921875" customWidth="1"/>
    <col min="7174" max="7174" width="7.59765625" customWidth="1"/>
    <col min="7175" max="7175" width="9" customWidth="1"/>
    <col min="7176" max="7176" width="9.59765625" customWidth="1"/>
    <col min="7177" max="7177" width="10.3984375" customWidth="1"/>
    <col min="7425" max="7425" width="6.69921875" customWidth="1"/>
    <col min="7426" max="7426" width="10" bestFit="1" customWidth="1"/>
    <col min="7427" max="7427" width="11.296875" customWidth="1"/>
    <col min="7428" max="7428" width="60" bestFit="1" customWidth="1"/>
    <col min="7429" max="7429" width="6.19921875" customWidth="1"/>
    <col min="7430" max="7430" width="7.59765625" customWidth="1"/>
    <col min="7431" max="7431" width="9" customWidth="1"/>
    <col min="7432" max="7432" width="9.59765625" customWidth="1"/>
    <col min="7433" max="7433" width="10.3984375" customWidth="1"/>
    <col min="7681" max="7681" width="6.69921875" customWidth="1"/>
    <col min="7682" max="7682" width="10" bestFit="1" customWidth="1"/>
    <col min="7683" max="7683" width="11.296875" customWidth="1"/>
    <col min="7684" max="7684" width="60" bestFit="1" customWidth="1"/>
    <col min="7685" max="7685" width="6.19921875" customWidth="1"/>
    <col min="7686" max="7686" width="7.59765625" customWidth="1"/>
    <col min="7687" max="7687" width="9" customWidth="1"/>
    <col min="7688" max="7688" width="9.59765625" customWidth="1"/>
    <col min="7689" max="7689" width="10.3984375" customWidth="1"/>
    <col min="7937" max="7937" width="6.69921875" customWidth="1"/>
    <col min="7938" max="7938" width="10" bestFit="1" customWidth="1"/>
    <col min="7939" max="7939" width="11.296875" customWidth="1"/>
    <col min="7940" max="7940" width="60" bestFit="1" customWidth="1"/>
    <col min="7941" max="7941" width="6.19921875" customWidth="1"/>
    <col min="7942" max="7942" width="7.59765625" customWidth="1"/>
    <col min="7943" max="7943" width="9" customWidth="1"/>
    <col min="7944" max="7944" width="9.59765625" customWidth="1"/>
    <col min="7945" max="7945" width="10.3984375" customWidth="1"/>
    <col min="8193" max="8193" width="6.69921875" customWidth="1"/>
    <col min="8194" max="8194" width="10" bestFit="1" customWidth="1"/>
    <col min="8195" max="8195" width="11.296875" customWidth="1"/>
    <col min="8196" max="8196" width="60" bestFit="1" customWidth="1"/>
    <col min="8197" max="8197" width="6.19921875" customWidth="1"/>
    <col min="8198" max="8198" width="7.59765625" customWidth="1"/>
    <col min="8199" max="8199" width="9" customWidth="1"/>
    <col min="8200" max="8200" width="9.59765625" customWidth="1"/>
    <col min="8201" max="8201" width="10.3984375" customWidth="1"/>
    <col min="8449" max="8449" width="6.69921875" customWidth="1"/>
    <col min="8450" max="8450" width="10" bestFit="1" customWidth="1"/>
    <col min="8451" max="8451" width="11.296875" customWidth="1"/>
    <col min="8452" max="8452" width="60" bestFit="1" customWidth="1"/>
    <col min="8453" max="8453" width="6.19921875" customWidth="1"/>
    <col min="8454" max="8454" width="7.59765625" customWidth="1"/>
    <col min="8455" max="8455" width="9" customWidth="1"/>
    <col min="8456" max="8456" width="9.59765625" customWidth="1"/>
    <col min="8457" max="8457" width="10.3984375" customWidth="1"/>
    <col min="8705" max="8705" width="6.69921875" customWidth="1"/>
    <col min="8706" max="8706" width="10" bestFit="1" customWidth="1"/>
    <col min="8707" max="8707" width="11.296875" customWidth="1"/>
    <col min="8708" max="8708" width="60" bestFit="1" customWidth="1"/>
    <col min="8709" max="8709" width="6.19921875" customWidth="1"/>
    <col min="8710" max="8710" width="7.59765625" customWidth="1"/>
    <col min="8711" max="8711" width="9" customWidth="1"/>
    <col min="8712" max="8712" width="9.59765625" customWidth="1"/>
    <col min="8713" max="8713" width="10.3984375" customWidth="1"/>
    <col min="8961" max="8961" width="6.69921875" customWidth="1"/>
    <col min="8962" max="8962" width="10" bestFit="1" customWidth="1"/>
    <col min="8963" max="8963" width="11.296875" customWidth="1"/>
    <col min="8964" max="8964" width="60" bestFit="1" customWidth="1"/>
    <col min="8965" max="8965" width="6.19921875" customWidth="1"/>
    <col min="8966" max="8966" width="7.59765625" customWidth="1"/>
    <col min="8967" max="8967" width="9" customWidth="1"/>
    <col min="8968" max="8968" width="9.59765625" customWidth="1"/>
    <col min="8969" max="8969" width="10.3984375" customWidth="1"/>
    <col min="9217" max="9217" width="6.69921875" customWidth="1"/>
    <col min="9218" max="9218" width="10" bestFit="1" customWidth="1"/>
    <col min="9219" max="9219" width="11.296875" customWidth="1"/>
    <col min="9220" max="9220" width="60" bestFit="1" customWidth="1"/>
    <col min="9221" max="9221" width="6.19921875" customWidth="1"/>
    <col min="9222" max="9222" width="7.59765625" customWidth="1"/>
    <col min="9223" max="9223" width="9" customWidth="1"/>
    <col min="9224" max="9224" width="9.59765625" customWidth="1"/>
    <col min="9225" max="9225" width="10.3984375" customWidth="1"/>
    <col min="9473" max="9473" width="6.69921875" customWidth="1"/>
    <col min="9474" max="9474" width="10" bestFit="1" customWidth="1"/>
    <col min="9475" max="9475" width="11.296875" customWidth="1"/>
    <col min="9476" max="9476" width="60" bestFit="1" customWidth="1"/>
    <col min="9477" max="9477" width="6.19921875" customWidth="1"/>
    <col min="9478" max="9478" width="7.59765625" customWidth="1"/>
    <col min="9479" max="9479" width="9" customWidth="1"/>
    <col min="9480" max="9480" width="9.59765625" customWidth="1"/>
    <col min="9481" max="9481" width="10.3984375" customWidth="1"/>
    <col min="9729" max="9729" width="6.69921875" customWidth="1"/>
    <col min="9730" max="9730" width="10" bestFit="1" customWidth="1"/>
    <col min="9731" max="9731" width="11.296875" customWidth="1"/>
    <col min="9732" max="9732" width="60" bestFit="1" customWidth="1"/>
    <col min="9733" max="9733" width="6.19921875" customWidth="1"/>
    <col min="9734" max="9734" width="7.59765625" customWidth="1"/>
    <col min="9735" max="9735" width="9" customWidth="1"/>
    <col min="9736" max="9736" width="9.59765625" customWidth="1"/>
    <col min="9737" max="9737" width="10.3984375" customWidth="1"/>
    <col min="9985" max="9985" width="6.69921875" customWidth="1"/>
    <col min="9986" max="9986" width="10" bestFit="1" customWidth="1"/>
    <col min="9987" max="9987" width="11.296875" customWidth="1"/>
    <col min="9988" max="9988" width="60" bestFit="1" customWidth="1"/>
    <col min="9989" max="9989" width="6.19921875" customWidth="1"/>
    <col min="9990" max="9990" width="7.59765625" customWidth="1"/>
    <col min="9991" max="9991" width="9" customWidth="1"/>
    <col min="9992" max="9992" width="9.59765625" customWidth="1"/>
    <col min="9993" max="9993" width="10.3984375" customWidth="1"/>
    <col min="10241" max="10241" width="6.69921875" customWidth="1"/>
    <col min="10242" max="10242" width="10" bestFit="1" customWidth="1"/>
    <col min="10243" max="10243" width="11.296875" customWidth="1"/>
    <col min="10244" max="10244" width="60" bestFit="1" customWidth="1"/>
    <col min="10245" max="10245" width="6.19921875" customWidth="1"/>
    <col min="10246" max="10246" width="7.59765625" customWidth="1"/>
    <col min="10247" max="10247" width="9" customWidth="1"/>
    <col min="10248" max="10248" width="9.59765625" customWidth="1"/>
    <col min="10249" max="10249" width="10.3984375" customWidth="1"/>
    <col min="10497" max="10497" width="6.69921875" customWidth="1"/>
    <col min="10498" max="10498" width="10" bestFit="1" customWidth="1"/>
    <col min="10499" max="10499" width="11.296875" customWidth="1"/>
    <col min="10500" max="10500" width="60" bestFit="1" customWidth="1"/>
    <col min="10501" max="10501" width="6.19921875" customWidth="1"/>
    <col min="10502" max="10502" width="7.59765625" customWidth="1"/>
    <col min="10503" max="10503" width="9" customWidth="1"/>
    <col min="10504" max="10504" width="9.59765625" customWidth="1"/>
    <col min="10505" max="10505" width="10.3984375" customWidth="1"/>
    <col min="10753" max="10753" width="6.69921875" customWidth="1"/>
    <col min="10754" max="10754" width="10" bestFit="1" customWidth="1"/>
    <col min="10755" max="10755" width="11.296875" customWidth="1"/>
    <col min="10756" max="10756" width="60" bestFit="1" customWidth="1"/>
    <col min="10757" max="10757" width="6.19921875" customWidth="1"/>
    <col min="10758" max="10758" width="7.59765625" customWidth="1"/>
    <col min="10759" max="10759" width="9" customWidth="1"/>
    <col min="10760" max="10760" width="9.59765625" customWidth="1"/>
    <col min="10761" max="10761" width="10.3984375" customWidth="1"/>
    <col min="11009" max="11009" width="6.69921875" customWidth="1"/>
    <col min="11010" max="11010" width="10" bestFit="1" customWidth="1"/>
    <col min="11011" max="11011" width="11.296875" customWidth="1"/>
    <col min="11012" max="11012" width="60" bestFit="1" customWidth="1"/>
    <col min="11013" max="11013" width="6.19921875" customWidth="1"/>
    <col min="11014" max="11014" width="7.59765625" customWidth="1"/>
    <col min="11015" max="11015" width="9" customWidth="1"/>
    <col min="11016" max="11016" width="9.59765625" customWidth="1"/>
    <col min="11017" max="11017" width="10.3984375" customWidth="1"/>
    <col min="11265" max="11265" width="6.69921875" customWidth="1"/>
    <col min="11266" max="11266" width="10" bestFit="1" customWidth="1"/>
    <col min="11267" max="11267" width="11.296875" customWidth="1"/>
    <col min="11268" max="11268" width="60" bestFit="1" customWidth="1"/>
    <col min="11269" max="11269" width="6.19921875" customWidth="1"/>
    <col min="11270" max="11270" width="7.59765625" customWidth="1"/>
    <col min="11271" max="11271" width="9" customWidth="1"/>
    <col min="11272" max="11272" width="9.59765625" customWidth="1"/>
    <col min="11273" max="11273" width="10.3984375" customWidth="1"/>
    <col min="11521" max="11521" width="6.69921875" customWidth="1"/>
    <col min="11522" max="11522" width="10" bestFit="1" customWidth="1"/>
    <col min="11523" max="11523" width="11.296875" customWidth="1"/>
    <col min="11524" max="11524" width="60" bestFit="1" customWidth="1"/>
    <col min="11525" max="11525" width="6.19921875" customWidth="1"/>
    <col min="11526" max="11526" width="7.59765625" customWidth="1"/>
    <col min="11527" max="11527" width="9" customWidth="1"/>
    <col min="11528" max="11528" width="9.59765625" customWidth="1"/>
    <col min="11529" max="11529" width="10.3984375" customWidth="1"/>
    <col min="11777" max="11777" width="6.69921875" customWidth="1"/>
    <col min="11778" max="11778" width="10" bestFit="1" customWidth="1"/>
    <col min="11779" max="11779" width="11.296875" customWidth="1"/>
    <col min="11780" max="11780" width="60" bestFit="1" customWidth="1"/>
    <col min="11781" max="11781" width="6.19921875" customWidth="1"/>
    <col min="11782" max="11782" width="7.59765625" customWidth="1"/>
    <col min="11783" max="11783" width="9" customWidth="1"/>
    <col min="11784" max="11784" width="9.59765625" customWidth="1"/>
    <col min="11785" max="11785" width="10.3984375" customWidth="1"/>
    <col min="12033" max="12033" width="6.69921875" customWidth="1"/>
    <col min="12034" max="12034" width="10" bestFit="1" customWidth="1"/>
    <col min="12035" max="12035" width="11.296875" customWidth="1"/>
    <col min="12036" max="12036" width="60" bestFit="1" customWidth="1"/>
    <col min="12037" max="12037" width="6.19921875" customWidth="1"/>
    <col min="12038" max="12038" width="7.59765625" customWidth="1"/>
    <col min="12039" max="12039" width="9" customWidth="1"/>
    <col min="12040" max="12040" width="9.59765625" customWidth="1"/>
    <col min="12041" max="12041" width="10.3984375" customWidth="1"/>
    <col min="12289" max="12289" width="6.69921875" customWidth="1"/>
    <col min="12290" max="12290" width="10" bestFit="1" customWidth="1"/>
    <col min="12291" max="12291" width="11.296875" customWidth="1"/>
    <col min="12292" max="12292" width="60" bestFit="1" customWidth="1"/>
    <col min="12293" max="12293" width="6.19921875" customWidth="1"/>
    <col min="12294" max="12294" width="7.59765625" customWidth="1"/>
    <col min="12295" max="12295" width="9" customWidth="1"/>
    <col min="12296" max="12296" width="9.59765625" customWidth="1"/>
    <col min="12297" max="12297" width="10.3984375" customWidth="1"/>
    <col min="12545" max="12545" width="6.69921875" customWidth="1"/>
    <col min="12546" max="12546" width="10" bestFit="1" customWidth="1"/>
    <col min="12547" max="12547" width="11.296875" customWidth="1"/>
    <col min="12548" max="12548" width="60" bestFit="1" customWidth="1"/>
    <col min="12549" max="12549" width="6.19921875" customWidth="1"/>
    <col min="12550" max="12550" width="7.59765625" customWidth="1"/>
    <col min="12551" max="12551" width="9" customWidth="1"/>
    <col min="12552" max="12552" width="9.59765625" customWidth="1"/>
    <col min="12553" max="12553" width="10.3984375" customWidth="1"/>
    <col min="12801" max="12801" width="6.69921875" customWidth="1"/>
    <col min="12802" max="12802" width="10" bestFit="1" customWidth="1"/>
    <col min="12803" max="12803" width="11.296875" customWidth="1"/>
    <col min="12804" max="12804" width="60" bestFit="1" customWidth="1"/>
    <col min="12805" max="12805" width="6.19921875" customWidth="1"/>
    <col min="12806" max="12806" width="7.59765625" customWidth="1"/>
    <col min="12807" max="12807" width="9" customWidth="1"/>
    <col min="12808" max="12808" width="9.59765625" customWidth="1"/>
    <col min="12809" max="12809" width="10.3984375" customWidth="1"/>
    <col min="13057" max="13057" width="6.69921875" customWidth="1"/>
    <col min="13058" max="13058" width="10" bestFit="1" customWidth="1"/>
    <col min="13059" max="13059" width="11.296875" customWidth="1"/>
    <col min="13060" max="13060" width="60" bestFit="1" customWidth="1"/>
    <col min="13061" max="13061" width="6.19921875" customWidth="1"/>
    <col min="13062" max="13062" width="7.59765625" customWidth="1"/>
    <col min="13063" max="13063" width="9" customWidth="1"/>
    <col min="13064" max="13064" width="9.59765625" customWidth="1"/>
    <col min="13065" max="13065" width="10.3984375" customWidth="1"/>
    <col min="13313" max="13313" width="6.69921875" customWidth="1"/>
    <col min="13314" max="13314" width="10" bestFit="1" customWidth="1"/>
    <col min="13315" max="13315" width="11.296875" customWidth="1"/>
    <col min="13316" max="13316" width="60" bestFit="1" customWidth="1"/>
    <col min="13317" max="13317" width="6.19921875" customWidth="1"/>
    <col min="13318" max="13318" width="7.59765625" customWidth="1"/>
    <col min="13319" max="13319" width="9" customWidth="1"/>
    <col min="13320" max="13320" width="9.59765625" customWidth="1"/>
    <col min="13321" max="13321" width="10.3984375" customWidth="1"/>
    <col min="13569" max="13569" width="6.69921875" customWidth="1"/>
    <col min="13570" max="13570" width="10" bestFit="1" customWidth="1"/>
    <col min="13571" max="13571" width="11.296875" customWidth="1"/>
    <col min="13572" max="13572" width="60" bestFit="1" customWidth="1"/>
    <col min="13573" max="13573" width="6.19921875" customWidth="1"/>
    <col min="13574" max="13574" width="7.59765625" customWidth="1"/>
    <col min="13575" max="13575" width="9" customWidth="1"/>
    <col min="13576" max="13576" width="9.59765625" customWidth="1"/>
    <col min="13577" max="13577" width="10.3984375" customWidth="1"/>
    <col min="13825" max="13825" width="6.69921875" customWidth="1"/>
    <col min="13826" max="13826" width="10" bestFit="1" customWidth="1"/>
    <col min="13827" max="13827" width="11.296875" customWidth="1"/>
    <col min="13828" max="13828" width="60" bestFit="1" customWidth="1"/>
    <col min="13829" max="13829" width="6.19921875" customWidth="1"/>
    <col min="13830" max="13830" width="7.59765625" customWidth="1"/>
    <col min="13831" max="13831" width="9" customWidth="1"/>
    <col min="13832" max="13832" width="9.59765625" customWidth="1"/>
    <col min="13833" max="13833" width="10.3984375" customWidth="1"/>
    <col min="14081" max="14081" width="6.69921875" customWidth="1"/>
    <col min="14082" max="14082" width="10" bestFit="1" customWidth="1"/>
    <col min="14083" max="14083" width="11.296875" customWidth="1"/>
    <col min="14084" max="14084" width="60" bestFit="1" customWidth="1"/>
    <col min="14085" max="14085" width="6.19921875" customWidth="1"/>
    <col min="14086" max="14086" width="7.59765625" customWidth="1"/>
    <col min="14087" max="14087" width="9" customWidth="1"/>
    <col min="14088" max="14088" width="9.59765625" customWidth="1"/>
    <col min="14089" max="14089" width="10.3984375" customWidth="1"/>
    <col min="14337" max="14337" width="6.69921875" customWidth="1"/>
    <col min="14338" max="14338" width="10" bestFit="1" customWidth="1"/>
    <col min="14339" max="14339" width="11.296875" customWidth="1"/>
    <col min="14340" max="14340" width="60" bestFit="1" customWidth="1"/>
    <col min="14341" max="14341" width="6.19921875" customWidth="1"/>
    <col min="14342" max="14342" width="7.59765625" customWidth="1"/>
    <col min="14343" max="14343" width="9" customWidth="1"/>
    <col min="14344" max="14344" width="9.59765625" customWidth="1"/>
    <col min="14345" max="14345" width="10.3984375" customWidth="1"/>
    <col min="14593" max="14593" width="6.69921875" customWidth="1"/>
    <col min="14594" max="14594" width="10" bestFit="1" customWidth="1"/>
    <col min="14595" max="14595" width="11.296875" customWidth="1"/>
    <col min="14596" max="14596" width="60" bestFit="1" customWidth="1"/>
    <col min="14597" max="14597" width="6.19921875" customWidth="1"/>
    <col min="14598" max="14598" width="7.59765625" customWidth="1"/>
    <col min="14599" max="14599" width="9" customWidth="1"/>
    <col min="14600" max="14600" width="9.59765625" customWidth="1"/>
    <col min="14601" max="14601" width="10.3984375" customWidth="1"/>
    <col min="14849" max="14849" width="6.69921875" customWidth="1"/>
    <col min="14850" max="14850" width="10" bestFit="1" customWidth="1"/>
    <col min="14851" max="14851" width="11.296875" customWidth="1"/>
    <col min="14852" max="14852" width="60" bestFit="1" customWidth="1"/>
    <col min="14853" max="14853" width="6.19921875" customWidth="1"/>
    <col min="14854" max="14854" width="7.59765625" customWidth="1"/>
    <col min="14855" max="14855" width="9" customWidth="1"/>
    <col min="14856" max="14856" width="9.59765625" customWidth="1"/>
    <col min="14857" max="14857" width="10.3984375" customWidth="1"/>
    <col min="15105" max="15105" width="6.69921875" customWidth="1"/>
    <col min="15106" max="15106" width="10" bestFit="1" customWidth="1"/>
    <col min="15107" max="15107" width="11.296875" customWidth="1"/>
    <col min="15108" max="15108" width="60" bestFit="1" customWidth="1"/>
    <col min="15109" max="15109" width="6.19921875" customWidth="1"/>
    <col min="15110" max="15110" width="7.59765625" customWidth="1"/>
    <col min="15111" max="15111" width="9" customWidth="1"/>
    <col min="15112" max="15112" width="9.59765625" customWidth="1"/>
    <col min="15113" max="15113" width="10.3984375" customWidth="1"/>
    <col min="15361" max="15361" width="6.69921875" customWidth="1"/>
    <col min="15362" max="15362" width="10" bestFit="1" customWidth="1"/>
    <col min="15363" max="15363" width="11.296875" customWidth="1"/>
    <col min="15364" max="15364" width="60" bestFit="1" customWidth="1"/>
    <col min="15365" max="15365" width="6.19921875" customWidth="1"/>
    <col min="15366" max="15366" width="7.59765625" customWidth="1"/>
    <col min="15367" max="15367" width="9" customWidth="1"/>
    <col min="15368" max="15368" width="9.59765625" customWidth="1"/>
    <col min="15369" max="15369" width="10.3984375" customWidth="1"/>
    <col min="15617" max="15617" width="6.69921875" customWidth="1"/>
    <col min="15618" max="15618" width="10" bestFit="1" customWidth="1"/>
    <col min="15619" max="15619" width="11.296875" customWidth="1"/>
    <col min="15620" max="15620" width="60" bestFit="1" customWidth="1"/>
    <col min="15621" max="15621" width="6.19921875" customWidth="1"/>
    <col min="15622" max="15622" width="7.59765625" customWidth="1"/>
    <col min="15623" max="15623" width="9" customWidth="1"/>
    <col min="15624" max="15624" width="9.59765625" customWidth="1"/>
    <col min="15625" max="15625" width="10.3984375" customWidth="1"/>
    <col min="15873" max="15873" width="6.69921875" customWidth="1"/>
    <col min="15874" max="15874" width="10" bestFit="1" customWidth="1"/>
    <col min="15875" max="15875" width="11.296875" customWidth="1"/>
    <col min="15876" max="15876" width="60" bestFit="1" customWidth="1"/>
    <col min="15877" max="15877" width="6.19921875" customWidth="1"/>
    <col min="15878" max="15878" width="7.59765625" customWidth="1"/>
    <col min="15879" max="15879" width="9" customWidth="1"/>
    <col min="15880" max="15880" width="9.59765625" customWidth="1"/>
    <col min="15881" max="15881" width="10.3984375" customWidth="1"/>
    <col min="16129" max="16129" width="6.69921875" customWidth="1"/>
    <col min="16130" max="16130" width="10" bestFit="1" customWidth="1"/>
    <col min="16131" max="16131" width="11.296875" customWidth="1"/>
    <col min="16132" max="16132" width="60" bestFit="1" customWidth="1"/>
    <col min="16133" max="16133" width="6.19921875" customWidth="1"/>
    <col min="16134" max="16134" width="7.59765625" customWidth="1"/>
    <col min="16135" max="16135" width="9" customWidth="1"/>
    <col min="16136" max="16136" width="9.59765625" customWidth="1"/>
    <col min="16137" max="16137" width="10.3984375" customWidth="1"/>
  </cols>
  <sheetData>
    <row r="1" spans="1:9" x14ac:dyDescent="0.3">
      <c r="A1" s="1"/>
      <c r="B1" s="1"/>
      <c r="C1" s="2"/>
      <c r="D1" s="2"/>
      <c r="E1" s="3"/>
      <c r="F1" s="4"/>
      <c r="G1" s="4"/>
      <c r="H1" s="5"/>
      <c r="I1" s="4"/>
    </row>
    <row r="2" spans="1:9" ht="15.6" x14ac:dyDescent="0.3">
      <c r="A2" s="6" t="s">
        <v>0</v>
      </c>
      <c r="B2" s="1"/>
      <c r="C2" s="2"/>
      <c r="D2" s="2"/>
      <c r="E2" s="3"/>
      <c r="F2" s="4"/>
      <c r="G2" s="4"/>
      <c r="H2" s="5"/>
      <c r="I2" s="4"/>
    </row>
    <row r="3" spans="1:9" ht="15.6" x14ac:dyDescent="0.3">
      <c r="A3" s="6" t="s">
        <v>1</v>
      </c>
      <c r="B3" s="1"/>
      <c r="C3" s="2"/>
      <c r="D3" s="2"/>
      <c r="E3" s="3"/>
      <c r="F3" s="4"/>
      <c r="G3" s="4"/>
      <c r="H3" s="5"/>
      <c r="I3" s="4"/>
    </row>
    <row r="4" spans="1:9" x14ac:dyDescent="0.3">
      <c r="A4" s="1"/>
      <c r="B4" s="1"/>
      <c r="C4" s="2"/>
      <c r="D4" s="2"/>
      <c r="E4" s="3"/>
      <c r="F4" s="4"/>
      <c r="G4" s="4"/>
      <c r="H4" s="5"/>
      <c r="I4" s="4"/>
    </row>
    <row r="5" spans="1:9" ht="15.6" x14ac:dyDescent="0.3">
      <c r="A5" s="7" t="s">
        <v>2</v>
      </c>
      <c r="B5" s="8"/>
      <c r="C5" s="8"/>
      <c r="D5" s="8"/>
      <c r="E5" s="8"/>
      <c r="F5" s="8"/>
      <c r="G5" s="8"/>
      <c r="H5" s="8"/>
      <c r="I5" s="8"/>
    </row>
    <row r="6" spans="1:9" ht="27.6" x14ac:dyDescent="0.3">
      <c r="A6" s="9" t="s">
        <v>3</v>
      </c>
      <c r="B6" s="9" t="s">
        <v>4</v>
      </c>
      <c r="C6" s="10" t="s">
        <v>5</v>
      </c>
      <c r="D6" s="10" t="s">
        <v>6</v>
      </c>
      <c r="E6" s="9" t="s">
        <v>7</v>
      </c>
      <c r="F6" s="11" t="s">
        <v>8</v>
      </c>
      <c r="G6" s="11" t="s">
        <v>9</v>
      </c>
      <c r="H6" s="12" t="s">
        <v>10</v>
      </c>
      <c r="I6" s="11" t="s">
        <v>11</v>
      </c>
    </row>
    <row r="7" spans="1:9" s="19" customFormat="1" x14ac:dyDescent="0.3">
      <c r="A7" s="13" t="s">
        <v>12</v>
      </c>
      <c r="B7" s="14"/>
      <c r="C7" s="15"/>
      <c r="D7" s="15" t="s">
        <v>13</v>
      </c>
      <c r="E7" s="15"/>
      <c r="F7" s="16"/>
      <c r="G7" s="16"/>
      <c r="H7" s="17"/>
      <c r="I7" s="18">
        <f>I8+I10+I15</f>
        <v>267809.73000000004</v>
      </c>
    </row>
    <row r="8" spans="1:9" s="19" customFormat="1" x14ac:dyDescent="0.3">
      <c r="A8" s="13" t="s">
        <v>14</v>
      </c>
      <c r="B8" s="14"/>
      <c r="C8" s="15"/>
      <c r="D8" s="15" t="s">
        <v>15</v>
      </c>
      <c r="E8" s="15"/>
      <c r="F8" s="16"/>
      <c r="G8" s="16"/>
      <c r="H8" s="17"/>
      <c r="I8" s="18">
        <f>I9</f>
        <v>168654.42</v>
      </c>
    </row>
    <row r="9" spans="1:9" s="24" customFormat="1" ht="27.6" x14ac:dyDescent="0.3">
      <c r="A9" s="20" t="s">
        <v>16</v>
      </c>
      <c r="B9" s="20" t="s">
        <v>17</v>
      </c>
      <c r="C9" s="21" t="s">
        <v>18</v>
      </c>
      <c r="D9" s="21" t="s">
        <v>19</v>
      </c>
      <c r="E9" s="20" t="s">
        <v>20</v>
      </c>
      <c r="F9" s="22">
        <v>6</v>
      </c>
      <c r="G9" s="22">
        <v>21900.33</v>
      </c>
      <c r="H9" s="23">
        <v>28109.07</v>
      </c>
      <c r="I9" s="23">
        <f>ROUND(F9*H9,2)</f>
        <v>168654.42</v>
      </c>
    </row>
    <row r="10" spans="1:9" s="19" customFormat="1" x14ac:dyDescent="0.3">
      <c r="A10" s="13" t="s">
        <v>21</v>
      </c>
      <c r="B10" s="14"/>
      <c r="C10" s="15"/>
      <c r="D10" s="15" t="s">
        <v>22</v>
      </c>
      <c r="E10" s="15"/>
      <c r="F10" s="16"/>
      <c r="G10" s="16"/>
      <c r="H10" s="17"/>
      <c r="I10" s="18">
        <f>SUM(I11:I14)</f>
        <v>91244.91</v>
      </c>
    </row>
    <row r="11" spans="1:9" x14ac:dyDescent="0.3">
      <c r="A11" s="25" t="s">
        <v>23</v>
      </c>
      <c r="B11" s="25" t="s">
        <v>24</v>
      </c>
      <c r="C11" s="26" t="s">
        <v>18</v>
      </c>
      <c r="D11" s="26" t="s">
        <v>25</v>
      </c>
      <c r="E11" s="25" t="s">
        <v>26</v>
      </c>
      <c r="F11" s="27">
        <v>6</v>
      </c>
      <c r="G11" s="27">
        <v>2485.64</v>
      </c>
      <c r="H11" s="28">
        <v>3190.31</v>
      </c>
      <c r="I11" s="28">
        <f>ROUND(F11*H11,2)</f>
        <v>19141.86</v>
      </c>
    </row>
    <row r="12" spans="1:9" ht="27.6" x14ac:dyDescent="0.3">
      <c r="A12" s="20" t="s">
        <v>27</v>
      </c>
      <c r="B12" s="20" t="s">
        <v>28</v>
      </c>
      <c r="C12" s="21" t="s">
        <v>18</v>
      </c>
      <c r="D12" s="21" t="s">
        <v>29</v>
      </c>
      <c r="E12" s="20" t="s">
        <v>30</v>
      </c>
      <c r="F12" s="22">
        <v>1</v>
      </c>
      <c r="G12" s="22">
        <v>348.07</v>
      </c>
      <c r="H12" s="23">
        <v>446.74</v>
      </c>
      <c r="I12" s="23">
        <f>ROUND(F12*H12,2)</f>
        <v>446.74</v>
      </c>
    </row>
    <row r="13" spans="1:9" x14ac:dyDescent="0.3">
      <c r="A13" s="20" t="s">
        <v>31</v>
      </c>
      <c r="B13" s="20" t="s">
        <v>32</v>
      </c>
      <c r="C13" s="21" t="s">
        <v>33</v>
      </c>
      <c r="D13" s="21" t="s">
        <v>34</v>
      </c>
      <c r="E13" s="20" t="s">
        <v>35</v>
      </c>
      <c r="F13" s="22">
        <v>1320</v>
      </c>
      <c r="G13" s="22">
        <v>23.97</v>
      </c>
      <c r="H13" s="23">
        <v>30.76</v>
      </c>
      <c r="I13" s="23">
        <f>ROUND(F13*H13,2)</f>
        <v>40603.199999999997</v>
      </c>
    </row>
    <row r="14" spans="1:9" ht="27.6" x14ac:dyDescent="0.3">
      <c r="A14" s="20" t="s">
        <v>36</v>
      </c>
      <c r="B14" s="20" t="s">
        <v>37</v>
      </c>
      <c r="C14" s="21" t="s">
        <v>18</v>
      </c>
      <c r="D14" s="21" t="s">
        <v>38</v>
      </c>
      <c r="E14" s="20" t="s">
        <v>39</v>
      </c>
      <c r="F14" s="22">
        <v>36967.99</v>
      </c>
      <c r="G14" s="22">
        <v>0.66</v>
      </c>
      <c r="H14" s="23">
        <v>0.84</v>
      </c>
      <c r="I14" s="23">
        <f>ROUND(F14*H14,2)</f>
        <v>31053.11</v>
      </c>
    </row>
    <row r="15" spans="1:9" s="19" customFormat="1" x14ac:dyDescent="0.3">
      <c r="A15" s="13" t="s">
        <v>40</v>
      </c>
      <c r="B15" s="14"/>
      <c r="C15" s="15"/>
      <c r="D15" s="15" t="s">
        <v>41</v>
      </c>
      <c r="E15" s="15"/>
      <c r="F15" s="16"/>
      <c r="G15" s="16"/>
      <c r="H15" s="17"/>
      <c r="I15" s="18">
        <f>I16</f>
        <v>7910.4</v>
      </c>
    </row>
    <row r="16" spans="1:9" ht="27.6" x14ac:dyDescent="0.3">
      <c r="A16" s="20" t="s">
        <v>42</v>
      </c>
      <c r="B16" s="20" t="s">
        <v>43</v>
      </c>
      <c r="C16" s="21" t="s">
        <v>44</v>
      </c>
      <c r="D16" s="29" t="s">
        <v>45</v>
      </c>
      <c r="E16" s="20" t="s">
        <v>46</v>
      </c>
      <c r="F16" s="22">
        <v>8240</v>
      </c>
      <c r="G16" s="22">
        <v>0.75</v>
      </c>
      <c r="H16" s="23">
        <v>0.96</v>
      </c>
      <c r="I16" s="23">
        <f>ROUND(F16*H16,2)</f>
        <v>7910.4</v>
      </c>
    </row>
    <row r="17" spans="1:9" s="19" customFormat="1" x14ac:dyDescent="0.3">
      <c r="A17" s="13" t="s">
        <v>47</v>
      </c>
      <c r="B17" s="14"/>
      <c r="C17" s="15"/>
      <c r="D17" s="15" t="s">
        <v>48</v>
      </c>
      <c r="E17" s="15"/>
      <c r="F17" s="16"/>
      <c r="G17" s="16"/>
      <c r="H17" s="17"/>
      <c r="I17" s="18">
        <f>I18+I25+I34</f>
        <v>214145.21</v>
      </c>
    </row>
    <row r="18" spans="1:9" s="19" customFormat="1" x14ac:dyDescent="0.3">
      <c r="A18" s="13" t="s">
        <v>49</v>
      </c>
      <c r="B18" s="14"/>
      <c r="C18" s="15"/>
      <c r="D18" s="15" t="s">
        <v>50</v>
      </c>
      <c r="E18" s="15"/>
      <c r="F18" s="16"/>
      <c r="G18" s="16"/>
      <c r="H18" s="17"/>
      <c r="I18" s="18">
        <f>SUM(I19:I24)</f>
        <v>65371.890000000007</v>
      </c>
    </row>
    <row r="19" spans="1:9" ht="25.95" customHeight="1" x14ac:dyDescent="0.3">
      <c r="A19" s="20" t="s">
        <v>51</v>
      </c>
      <c r="B19" s="20" t="s">
        <v>52</v>
      </c>
      <c r="C19" s="21" t="s">
        <v>18</v>
      </c>
      <c r="D19" s="29" t="s">
        <v>53</v>
      </c>
      <c r="E19" s="20" t="s">
        <v>54</v>
      </c>
      <c r="F19" s="22">
        <v>48</v>
      </c>
      <c r="G19" s="22">
        <v>4.79</v>
      </c>
      <c r="H19" s="23">
        <v>5.57</v>
      </c>
      <c r="I19" s="23">
        <f t="shared" ref="I19:I24" si="0">ROUND(F19*H19,2)</f>
        <v>267.36</v>
      </c>
    </row>
    <row r="20" spans="1:9" x14ac:dyDescent="0.3">
      <c r="A20" s="20" t="s">
        <v>55</v>
      </c>
      <c r="B20" s="20" t="s">
        <v>56</v>
      </c>
      <c r="C20" s="21" t="s">
        <v>33</v>
      </c>
      <c r="D20" s="29" t="s">
        <v>57</v>
      </c>
      <c r="E20" s="20" t="s">
        <v>58</v>
      </c>
      <c r="F20" s="22">
        <v>6</v>
      </c>
      <c r="G20" s="22">
        <v>31.87</v>
      </c>
      <c r="H20" s="23">
        <v>40.9</v>
      </c>
      <c r="I20" s="23">
        <f t="shared" si="0"/>
        <v>245.4</v>
      </c>
    </row>
    <row r="21" spans="1:9" x14ac:dyDescent="0.3">
      <c r="A21" s="20" t="s">
        <v>59</v>
      </c>
      <c r="B21" s="20" t="s">
        <v>60</v>
      </c>
      <c r="C21" s="21" t="s">
        <v>33</v>
      </c>
      <c r="D21" s="29" t="s">
        <v>61</v>
      </c>
      <c r="E21" s="20" t="s">
        <v>58</v>
      </c>
      <c r="F21" s="22">
        <v>528.47</v>
      </c>
      <c r="G21" s="22">
        <v>73.14</v>
      </c>
      <c r="H21" s="23">
        <v>93.87</v>
      </c>
      <c r="I21" s="23">
        <f t="shared" si="0"/>
        <v>49607.48</v>
      </c>
    </row>
    <row r="22" spans="1:9" x14ac:dyDescent="0.3">
      <c r="A22" s="20" t="s">
        <v>62</v>
      </c>
      <c r="B22" s="20" t="s">
        <v>63</v>
      </c>
      <c r="C22" s="21" t="s">
        <v>18</v>
      </c>
      <c r="D22" s="29" t="s">
        <v>64</v>
      </c>
      <c r="E22" s="20" t="s">
        <v>58</v>
      </c>
      <c r="F22" s="22">
        <v>528.47</v>
      </c>
      <c r="G22" s="22">
        <v>13.53</v>
      </c>
      <c r="H22" s="23">
        <v>17.36</v>
      </c>
      <c r="I22" s="23">
        <f t="shared" si="0"/>
        <v>9174.24</v>
      </c>
    </row>
    <row r="23" spans="1:9" x14ac:dyDescent="0.3">
      <c r="A23" s="20" t="s">
        <v>65</v>
      </c>
      <c r="B23" s="20" t="s">
        <v>66</v>
      </c>
      <c r="C23" s="21" t="s">
        <v>33</v>
      </c>
      <c r="D23" s="29" t="s">
        <v>67</v>
      </c>
      <c r="E23" s="20" t="s">
        <v>58</v>
      </c>
      <c r="F23" s="22">
        <v>528.47</v>
      </c>
      <c r="G23" s="22">
        <v>7.96</v>
      </c>
      <c r="H23" s="23">
        <v>10.210000000000001</v>
      </c>
      <c r="I23" s="23">
        <f t="shared" si="0"/>
        <v>5395.68</v>
      </c>
    </row>
    <row r="24" spans="1:9" ht="27.6" x14ac:dyDescent="0.3">
      <c r="A24" s="20" t="s">
        <v>68</v>
      </c>
      <c r="B24" s="20" t="s">
        <v>69</v>
      </c>
      <c r="C24" s="21" t="s">
        <v>18</v>
      </c>
      <c r="D24" s="29" t="s">
        <v>70</v>
      </c>
      <c r="E24" s="20" t="s">
        <v>58</v>
      </c>
      <c r="F24" s="22">
        <v>528.47</v>
      </c>
      <c r="G24" s="22">
        <v>1.01</v>
      </c>
      <c r="H24" s="23">
        <v>1.29</v>
      </c>
      <c r="I24" s="23">
        <f t="shared" si="0"/>
        <v>681.73</v>
      </c>
    </row>
    <row r="25" spans="1:9" s="19" customFormat="1" x14ac:dyDescent="0.3">
      <c r="A25" s="13" t="s">
        <v>71</v>
      </c>
      <c r="B25" s="14"/>
      <c r="C25" s="15"/>
      <c r="D25" s="15" t="s">
        <v>72</v>
      </c>
      <c r="E25" s="15"/>
      <c r="F25" s="16"/>
      <c r="G25" s="16"/>
      <c r="H25" s="17"/>
      <c r="I25" s="18">
        <f>SUM(I26:I33)</f>
        <v>92279.8</v>
      </c>
    </row>
    <row r="26" spans="1:9" x14ac:dyDescent="0.3">
      <c r="A26" s="20" t="s">
        <v>73</v>
      </c>
      <c r="B26" s="20" t="s">
        <v>74</v>
      </c>
      <c r="C26" s="21" t="s">
        <v>33</v>
      </c>
      <c r="D26" s="29" t="s">
        <v>75</v>
      </c>
      <c r="E26" s="20" t="s">
        <v>76</v>
      </c>
      <c r="F26" s="22">
        <v>2</v>
      </c>
      <c r="G26" s="22">
        <v>2927.79</v>
      </c>
      <c r="H26" s="23">
        <v>3757.81</v>
      </c>
      <c r="I26" s="23">
        <f t="shared" ref="I26:I33" si="1">ROUND(F26*H26,2)</f>
        <v>7515.62</v>
      </c>
    </row>
    <row r="27" spans="1:9" s="30" customFormat="1" ht="12" customHeight="1" x14ac:dyDescent="0.3">
      <c r="A27" s="20" t="s">
        <v>77</v>
      </c>
      <c r="B27" s="20" t="s">
        <v>78</v>
      </c>
      <c r="C27" s="21" t="s">
        <v>44</v>
      </c>
      <c r="D27" s="29" t="s">
        <v>79</v>
      </c>
      <c r="E27" s="20" t="s">
        <v>30</v>
      </c>
      <c r="F27" s="22">
        <v>1</v>
      </c>
      <c r="G27" s="22">
        <v>2172.6999999999998</v>
      </c>
      <c r="H27" s="23">
        <v>2788.66</v>
      </c>
      <c r="I27" s="23">
        <f t="shared" si="1"/>
        <v>2788.66</v>
      </c>
    </row>
    <row r="28" spans="1:9" s="31" customFormat="1" ht="27.6" x14ac:dyDescent="0.3">
      <c r="A28" s="20" t="s">
        <v>80</v>
      </c>
      <c r="B28" s="20" t="s">
        <v>81</v>
      </c>
      <c r="C28" s="21" t="s">
        <v>44</v>
      </c>
      <c r="D28" s="29" t="s">
        <v>82</v>
      </c>
      <c r="E28" s="20" t="s">
        <v>83</v>
      </c>
      <c r="F28" s="22">
        <v>117.15</v>
      </c>
      <c r="G28" s="22">
        <v>33.14</v>
      </c>
      <c r="H28" s="23">
        <v>42.53</v>
      </c>
      <c r="I28" s="23">
        <f t="shared" si="1"/>
        <v>4982.3900000000003</v>
      </c>
    </row>
    <row r="29" spans="1:9" ht="27.6" x14ac:dyDescent="0.3">
      <c r="A29" s="20" t="s">
        <v>84</v>
      </c>
      <c r="B29" s="20" t="s">
        <v>85</v>
      </c>
      <c r="C29" s="21" t="s">
        <v>86</v>
      </c>
      <c r="D29" s="29" t="s">
        <v>87</v>
      </c>
      <c r="E29" s="20" t="s">
        <v>58</v>
      </c>
      <c r="F29" s="22">
        <v>35</v>
      </c>
      <c r="G29" s="22">
        <v>152.09</v>
      </c>
      <c r="H29" s="23">
        <v>195.2</v>
      </c>
      <c r="I29" s="23">
        <f t="shared" si="1"/>
        <v>6832</v>
      </c>
    </row>
    <row r="30" spans="1:9" x14ac:dyDescent="0.3">
      <c r="A30" s="20" t="s">
        <v>88</v>
      </c>
      <c r="B30" s="20" t="s">
        <v>89</v>
      </c>
      <c r="C30" s="21" t="s">
        <v>44</v>
      </c>
      <c r="D30" s="29" t="s">
        <v>90</v>
      </c>
      <c r="E30" s="20" t="s">
        <v>58</v>
      </c>
      <c r="F30" s="22">
        <v>392.34</v>
      </c>
      <c r="G30" s="22">
        <v>89.91</v>
      </c>
      <c r="H30" s="23">
        <v>115.39</v>
      </c>
      <c r="I30" s="23">
        <f t="shared" si="1"/>
        <v>45272.11</v>
      </c>
    </row>
    <row r="31" spans="1:9" ht="27.6" x14ac:dyDescent="0.3">
      <c r="A31" s="20" t="s">
        <v>91</v>
      </c>
      <c r="B31" s="20" t="s">
        <v>92</v>
      </c>
      <c r="C31" s="21" t="s">
        <v>18</v>
      </c>
      <c r="D31" s="29" t="s">
        <v>93</v>
      </c>
      <c r="E31" s="20" t="s">
        <v>20</v>
      </c>
      <c r="F31" s="22">
        <v>6</v>
      </c>
      <c r="G31" s="22">
        <v>833.52</v>
      </c>
      <c r="H31" s="23">
        <v>969.55</v>
      </c>
      <c r="I31" s="23">
        <f t="shared" si="1"/>
        <v>5817.3</v>
      </c>
    </row>
    <row r="32" spans="1:9" x14ac:dyDescent="0.3">
      <c r="A32" s="20" t="s">
        <v>94</v>
      </c>
      <c r="B32" s="20" t="s">
        <v>95</v>
      </c>
      <c r="C32" s="21" t="s">
        <v>86</v>
      </c>
      <c r="D32" s="29" t="s">
        <v>96</v>
      </c>
      <c r="E32" s="20" t="s">
        <v>97</v>
      </c>
      <c r="F32" s="22">
        <v>6</v>
      </c>
      <c r="G32" s="22">
        <v>1149.82</v>
      </c>
      <c r="H32" s="23">
        <v>1475.79</v>
      </c>
      <c r="I32" s="23">
        <f t="shared" si="1"/>
        <v>8854.74</v>
      </c>
    </row>
    <row r="33" spans="1:9" x14ac:dyDescent="0.3">
      <c r="A33" s="20" t="s">
        <v>98</v>
      </c>
      <c r="B33" s="20" t="s">
        <v>99</v>
      </c>
      <c r="C33" s="21" t="s">
        <v>86</v>
      </c>
      <c r="D33" s="29" t="s">
        <v>100</v>
      </c>
      <c r="E33" s="20" t="s">
        <v>97</v>
      </c>
      <c r="F33" s="22">
        <v>6</v>
      </c>
      <c r="G33" s="22">
        <v>1326.71</v>
      </c>
      <c r="H33" s="23">
        <v>1702.83</v>
      </c>
      <c r="I33" s="23">
        <f t="shared" si="1"/>
        <v>10216.98</v>
      </c>
    </row>
    <row r="34" spans="1:9" s="19" customFormat="1" x14ac:dyDescent="0.3">
      <c r="A34" s="13" t="s">
        <v>101</v>
      </c>
      <c r="B34" s="14"/>
      <c r="C34" s="15"/>
      <c r="D34" s="15" t="s">
        <v>102</v>
      </c>
      <c r="E34" s="15"/>
      <c r="F34" s="16"/>
      <c r="G34" s="16"/>
      <c r="H34" s="17"/>
      <c r="I34" s="18">
        <f>SUM(I35:I38)</f>
        <v>56493.52</v>
      </c>
    </row>
    <row r="35" spans="1:9" s="31" customFormat="1" ht="27.6" x14ac:dyDescent="0.3">
      <c r="A35" s="20" t="s">
        <v>103</v>
      </c>
      <c r="B35" s="20" t="s">
        <v>104</v>
      </c>
      <c r="C35" s="21" t="s">
        <v>105</v>
      </c>
      <c r="D35" s="29" t="s">
        <v>106</v>
      </c>
      <c r="E35" s="20" t="s">
        <v>58</v>
      </c>
      <c r="F35" s="22">
        <v>2195</v>
      </c>
      <c r="G35" s="22">
        <v>0.15</v>
      </c>
      <c r="H35" s="23">
        <v>0.19</v>
      </c>
      <c r="I35" s="23">
        <f>ROUND(F35*H35,2)</f>
        <v>417.05</v>
      </c>
    </row>
    <row r="36" spans="1:9" x14ac:dyDescent="0.3">
      <c r="A36" s="20" t="s">
        <v>107</v>
      </c>
      <c r="B36" s="20" t="s">
        <v>108</v>
      </c>
      <c r="C36" s="21" t="s">
        <v>33</v>
      </c>
      <c r="D36" s="29" t="s">
        <v>109</v>
      </c>
      <c r="E36" s="20" t="s">
        <v>110</v>
      </c>
      <c r="F36" s="22">
        <v>572.46</v>
      </c>
      <c r="G36" s="22">
        <v>28.63</v>
      </c>
      <c r="H36" s="23">
        <v>36.74</v>
      </c>
      <c r="I36" s="23">
        <f>ROUND(F36*H36,2)</f>
        <v>21032.18</v>
      </c>
    </row>
    <row r="37" spans="1:9" x14ac:dyDescent="0.3">
      <c r="A37" s="20" t="s">
        <v>111</v>
      </c>
      <c r="B37" s="20" t="s">
        <v>112</v>
      </c>
      <c r="C37" s="21" t="s">
        <v>33</v>
      </c>
      <c r="D37" s="29" t="s">
        <v>113</v>
      </c>
      <c r="E37" s="20" t="s">
        <v>110</v>
      </c>
      <c r="F37" s="22">
        <v>1097.5</v>
      </c>
      <c r="G37" s="22">
        <v>24.16</v>
      </c>
      <c r="H37" s="23">
        <v>31</v>
      </c>
      <c r="I37" s="23">
        <f>ROUND(F37*H37,2)</f>
        <v>34022.5</v>
      </c>
    </row>
    <row r="38" spans="1:9" x14ac:dyDescent="0.3">
      <c r="A38" s="20" t="s">
        <v>114</v>
      </c>
      <c r="B38" s="20" t="s">
        <v>115</v>
      </c>
      <c r="C38" s="21" t="s">
        <v>105</v>
      </c>
      <c r="D38" s="29" t="s">
        <v>116</v>
      </c>
      <c r="E38" s="20" t="s">
        <v>110</v>
      </c>
      <c r="F38" s="22">
        <v>122.37</v>
      </c>
      <c r="G38" s="22">
        <v>6.51</v>
      </c>
      <c r="H38" s="23">
        <v>8.35</v>
      </c>
      <c r="I38" s="23">
        <f>ROUND(F38*H38,2)</f>
        <v>1021.79</v>
      </c>
    </row>
    <row r="39" spans="1:9" s="19" customFormat="1" x14ac:dyDescent="0.3">
      <c r="A39" s="13" t="s">
        <v>117</v>
      </c>
      <c r="B39" s="14"/>
      <c r="C39" s="15"/>
      <c r="D39" s="15" t="s">
        <v>118</v>
      </c>
      <c r="E39" s="15"/>
      <c r="F39" s="16"/>
      <c r="G39" s="16"/>
      <c r="H39" s="17"/>
      <c r="I39" s="18">
        <f>I40+I47</f>
        <v>528085.79999999993</v>
      </c>
    </row>
    <row r="40" spans="1:9" s="19" customFormat="1" x14ac:dyDescent="0.3">
      <c r="A40" s="13" t="s">
        <v>119</v>
      </c>
      <c r="B40" s="14"/>
      <c r="C40" s="15"/>
      <c r="D40" s="15" t="s">
        <v>120</v>
      </c>
      <c r="E40" s="15"/>
      <c r="F40" s="16"/>
      <c r="G40" s="16"/>
      <c r="H40" s="17"/>
      <c r="I40" s="18">
        <f>SUM(I41:I46)</f>
        <v>135210.99999999997</v>
      </c>
    </row>
    <row r="41" spans="1:9" ht="27.6" x14ac:dyDescent="0.3">
      <c r="A41" s="20" t="s">
        <v>121</v>
      </c>
      <c r="B41" s="20" t="s">
        <v>122</v>
      </c>
      <c r="C41" s="21" t="s">
        <v>44</v>
      </c>
      <c r="D41" s="29" t="s">
        <v>123</v>
      </c>
      <c r="E41" s="20" t="s">
        <v>110</v>
      </c>
      <c r="F41" s="22">
        <v>59.67</v>
      </c>
      <c r="G41" s="22">
        <v>46.77</v>
      </c>
      <c r="H41" s="23">
        <v>60.02</v>
      </c>
      <c r="I41" s="23">
        <f t="shared" ref="I41:I46" si="2">ROUND(F41*H41,2)</f>
        <v>3581.39</v>
      </c>
    </row>
    <row r="42" spans="1:9" ht="27.6" x14ac:dyDescent="0.3">
      <c r="A42" s="20" t="s">
        <v>124</v>
      </c>
      <c r="B42" s="20" t="s">
        <v>125</v>
      </c>
      <c r="C42" s="21" t="s">
        <v>18</v>
      </c>
      <c r="D42" s="29" t="s">
        <v>126</v>
      </c>
      <c r="E42" s="20" t="s">
        <v>110</v>
      </c>
      <c r="F42" s="22">
        <v>1287.5999999999999</v>
      </c>
      <c r="G42" s="22">
        <v>71.13</v>
      </c>
      <c r="H42" s="23">
        <v>91.29</v>
      </c>
      <c r="I42" s="23">
        <f t="shared" si="2"/>
        <v>117545</v>
      </c>
    </row>
    <row r="43" spans="1:9" x14ac:dyDescent="0.3">
      <c r="A43" s="20" t="s">
        <v>127</v>
      </c>
      <c r="B43" s="20" t="s">
        <v>128</v>
      </c>
      <c r="C43" s="21" t="s">
        <v>33</v>
      </c>
      <c r="D43" s="29" t="s">
        <v>129</v>
      </c>
      <c r="E43" s="20" t="s">
        <v>58</v>
      </c>
      <c r="F43" s="22">
        <v>126.57</v>
      </c>
      <c r="G43" s="22">
        <v>56.18</v>
      </c>
      <c r="H43" s="23">
        <v>72.099999999999994</v>
      </c>
      <c r="I43" s="23">
        <f t="shared" si="2"/>
        <v>9125.7000000000007</v>
      </c>
    </row>
    <row r="44" spans="1:9" ht="25.95" customHeight="1" x14ac:dyDescent="0.3">
      <c r="A44" s="20" t="s">
        <v>130</v>
      </c>
      <c r="B44" s="20" t="s">
        <v>131</v>
      </c>
      <c r="C44" s="21" t="s">
        <v>44</v>
      </c>
      <c r="D44" s="29" t="s">
        <v>132</v>
      </c>
      <c r="E44" s="20" t="s">
        <v>110</v>
      </c>
      <c r="F44" s="22">
        <v>60.42</v>
      </c>
      <c r="G44" s="22">
        <v>61.32</v>
      </c>
      <c r="H44" s="23">
        <v>78.7</v>
      </c>
      <c r="I44" s="23">
        <f t="shared" si="2"/>
        <v>4755.05</v>
      </c>
    </row>
    <row r="45" spans="1:9" ht="27.6" x14ac:dyDescent="0.3">
      <c r="A45" s="20" t="s">
        <v>133</v>
      </c>
      <c r="B45" s="20" t="s">
        <v>134</v>
      </c>
      <c r="C45" s="21" t="s">
        <v>44</v>
      </c>
      <c r="D45" s="29" t="s">
        <v>135</v>
      </c>
      <c r="E45" s="20" t="s">
        <v>58</v>
      </c>
      <c r="F45" s="22">
        <v>32.76</v>
      </c>
      <c r="G45" s="22">
        <v>3.1</v>
      </c>
      <c r="H45" s="23">
        <v>3.97</v>
      </c>
      <c r="I45" s="23">
        <f t="shared" si="2"/>
        <v>130.06</v>
      </c>
    </row>
    <row r="46" spans="1:9" ht="25.95" customHeight="1" x14ac:dyDescent="0.3">
      <c r="A46" s="20" t="s">
        <v>136</v>
      </c>
      <c r="B46" s="20" t="s">
        <v>137</v>
      </c>
      <c r="C46" s="21" t="s">
        <v>44</v>
      </c>
      <c r="D46" s="29" t="s">
        <v>138</v>
      </c>
      <c r="E46" s="20" t="s">
        <v>139</v>
      </c>
      <c r="F46" s="22">
        <v>60</v>
      </c>
      <c r="G46" s="22">
        <v>0.96</v>
      </c>
      <c r="H46" s="23">
        <v>1.23</v>
      </c>
      <c r="I46" s="23">
        <f t="shared" si="2"/>
        <v>73.8</v>
      </c>
    </row>
    <row r="47" spans="1:9" s="19" customFormat="1" x14ac:dyDescent="0.3">
      <c r="A47" s="13" t="s">
        <v>140</v>
      </c>
      <c r="B47" s="14"/>
      <c r="C47" s="15"/>
      <c r="D47" s="15" t="s">
        <v>141</v>
      </c>
      <c r="E47" s="15"/>
      <c r="F47" s="16"/>
      <c r="G47" s="16"/>
      <c r="H47" s="17"/>
      <c r="I47" s="18">
        <f>I48+I50+I52</f>
        <v>392874.8</v>
      </c>
    </row>
    <row r="48" spans="1:9" s="19" customFormat="1" x14ac:dyDescent="0.3">
      <c r="A48" s="13" t="s">
        <v>142</v>
      </c>
      <c r="B48" s="14"/>
      <c r="C48" s="15"/>
      <c r="D48" s="15" t="s">
        <v>143</v>
      </c>
      <c r="E48" s="15"/>
      <c r="F48" s="16"/>
      <c r="G48" s="16"/>
      <c r="H48" s="17"/>
      <c r="I48" s="18">
        <f>I49</f>
        <v>33135.07</v>
      </c>
    </row>
    <row r="49" spans="1:9" x14ac:dyDescent="0.3">
      <c r="A49" s="20" t="s">
        <v>144</v>
      </c>
      <c r="B49" s="20" t="s">
        <v>145</v>
      </c>
      <c r="C49" s="21" t="s">
        <v>33</v>
      </c>
      <c r="D49" s="21" t="s">
        <v>146</v>
      </c>
      <c r="E49" s="20" t="s">
        <v>58</v>
      </c>
      <c r="F49" s="22">
        <v>328.2</v>
      </c>
      <c r="G49" s="22">
        <v>78.66</v>
      </c>
      <c r="H49" s="23">
        <v>100.96</v>
      </c>
      <c r="I49" s="23">
        <f>ROUND(F49*H49,2)</f>
        <v>33135.07</v>
      </c>
    </row>
    <row r="50" spans="1:9" s="19" customFormat="1" ht="27.6" x14ac:dyDescent="0.3">
      <c r="A50" s="13" t="s">
        <v>147</v>
      </c>
      <c r="B50" s="14"/>
      <c r="C50" s="15"/>
      <c r="D50" s="15" t="s">
        <v>148</v>
      </c>
      <c r="E50" s="15"/>
      <c r="F50" s="16"/>
      <c r="G50" s="16"/>
      <c r="H50" s="17"/>
      <c r="I50" s="18">
        <f>I51</f>
        <v>57957.48</v>
      </c>
    </row>
    <row r="51" spans="1:9" ht="25.95" customHeight="1" x14ac:dyDescent="0.3">
      <c r="A51" s="20" t="s">
        <v>149</v>
      </c>
      <c r="B51" s="20" t="s">
        <v>150</v>
      </c>
      <c r="C51" s="21" t="s">
        <v>44</v>
      </c>
      <c r="D51" s="29" t="s">
        <v>151</v>
      </c>
      <c r="E51" s="20" t="s">
        <v>152</v>
      </c>
      <c r="F51" s="22">
        <v>3544.8</v>
      </c>
      <c r="G51" s="22">
        <v>12.74</v>
      </c>
      <c r="H51" s="23">
        <v>16.350000000000001</v>
      </c>
      <c r="I51" s="23">
        <f>ROUND(F51*H51,2)</f>
        <v>57957.48</v>
      </c>
    </row>
    <row r="52" spans="1:9" s="19" customFormat="1" x14ac:dyDescent="0.3">
      <c r="A52" s="13" t="s">
        <v>153</v>
      </c>
      <c r="B52" s="14"/>
      <c r="C52" s="15"/>
      <c r="D52" s="15" t="s">
        <v>141</v>
      </c>
      <c r="E52" s="15"/>
      <c r="F52" s="16"/>
      <c r="G52" s="16"/>
      <c r="H52" s="17"/>
      <c r="I52" s="18">
        <f>SUM(I53:I55)</f>
        <v>301782.25</v>
      </c>
    </row>
    <row r="53" spans="1:9" ht="27.6" x14ac:dyDescent="0.3">
      <c r="A53" s="20" t="s">
        <v>154</v>
      </c>
      <c r="B53" s="20" t="s">
        <v>155</v>
      </c>
      <c r="C53" s="21" t="s">
        <v>44</v>
      </c>
      <c r="D53" s="29" t="s">
        <v>156</v>
      </c>
      <c r="E53" s="20" t="s">
        <v>110</v>
      </c>
      <c r="F53" s="22">
        <v>5.19</v>
      </c>
      <c r="G53" s="22">
        <v>398.65</v>
      </c>
      <c r="H53" s="23">
        <v>511.66</v>
      </c>
      <c r="I53" s="23">
        <f>ROUND(F53*H53,2)</f>
        <v>2655.52</v>
      </c>
    </row>
    <row r="54" spans="1:9" ht="27.6" x14ac:dyDescent="0.3">
      <c r="A54" s="20" t="s">
        <v>157</v>
      </c>
      <c r="B54" s="20" t="s">
        <v>158</v>
      </c>
      <c r="C54" s="21" t="s">
        <v>44</v>
      </c>
      <c r="D54" s="29" t="s">
        <v>159</v>
      </c>
      <c r="E54" s="20" t="s">
        <v>110</v>
      </c>
      <c r="F54" s="22">
        <v>44.31</v>
      </c>
      <c r="G54" s="22">
        <v>528.52</v>
      </c>
      <c r="H54" s="23">
        <v>678.35</v>
      </c>
      <c r="I54" s="23">
        <f>ROUND(F54*H54,2)</f>
        <v>30057.69</v>
      </c>
    </row>
    <row r="55" spans="1:9" s="31" customFormat="1" x14ac:dyDescent="0.3">
      <c r="A55" s="20" t="s">
        <v>160</v>
      </c>
      <c r="B55" s="20" t="s">
        <v>161</v>
      </c>
      <c r="C55" s="21" t="s">
        <v>33</v>
      </c>
      <c r="D55" s="32" t="s">
        <v>162</v>
      </c>
      <c r="E55" s="20" t="s">
        <v>83</v>
      </c>
      <c r="F55" s="22">
        <v>72</v>
      </c>
      <c r="G55" s="22">
        <v>2911.63</v>
      </c>
      <c r="H55" s="23">
        <v>3737.07</v>
      </c>
      <c r="I55" s="23">
        <f>ROUND(F55*H55,2)</f>
        <v>269069.03999999998</v>
      </c>
    </row>
    <row r="56" spans="1:9" s="19" customFormat="1" x14ac:dyDescent="0.3">
      <c r="A56" s="13" t="s">
        <v>163</v>
      </c>
      <c r="B56" s="14"/>
      <c r="C56" s="15"/>
      <c r="D56" s="15" t="s">
        <v>164</v>
      </c>
      <c r="E56" s="15"/>
      <c r="F56" s="16"/>
      <c r="G56" s="16"/>
      <c r="H56" s="17"/>
      <c r="I56" s="18">
        <f>I57+I70+I83</f>
        <v>315665.78000000003</v>
      </c>
    </row>
    <row r="57" spans="1:9" s="19" customFormat="1" x14ac:dyDescent="0.3">
      <c r="A57" s="13" t="s">
        <v>165</v>
      </c>
      <c r="B57" s="14"/>
      <c r="C57" s="15"/>
      <c r="D57" s="15" t="s">
        <v>166</v>
      </c>
      <c r="E57" s="15"/>
      <c r="F57" s="16"/>
      <c r="G57" s="16"/>
      <c r="H57" s="17"/>
      <c r="I57" s="18">
        <f>I58+I61+I67</f>
        <v>90271.83</v>
      </c>
    </row>
    <row r="58" spans="1:9" s="19" customFormat="1" x14ac:dyDescent="0.3">
      <c r="A58" s="13" t="s">
        <v>167</v>
      </c>
      <c r="B58" s="14"/>
      <c r="C58" s="15"/>
      <c r="D58" s="15" t="s">
        <v>143</v>
      </c>
      <c r="E58" s="15"/>
      <c r="F58" s="16"/>
      <c r="G58" s="16"/>
      <c r="H58" s="17"/>
      <c r="I58" s="18">
        <f>SUM(I59:I60)</f>
        <v>58162.520000000004</v>
      </c>
    </row>
    <row r="59" spans="1:9" s="30" customFormat="1" ht="12" customHeight="1" x14ac:dyDescent="0.3">
      <c r="A59" s="20" t="s">
        <v>168</v>
      </c>
      <c r="B59" s="20" t="s">
        <v>169</v>
      </c>
      <c r="C59" s="21" t="s">
        <v>44</v>
      </c>
      <c r="D59" s="29" t="s">
        <v>170</v>
      </c>
      <c r="E59" s="20" t="s">
        <v>58</v>
      </c>
      <c r="F59" s="22">
        <v>225.83</v>
      </c>
      <c r="G59" s="22">
        <v>108.55</v>
      </c>
      <c r="H59" s="23">
        <v>139.32</v>
      </c>
      <c r="I59" s="23">
        <f>ROUND(F59*H59,2)</f>
        <v>31462.639999999999</v>
      </c>
    </row>
    <row r="60" spans="1:9" ht="25.95" customHeight="1" x14ac:dyDescent="0.3">
      <c r="A60" s="20" t="s">
        <v>171</v>
      </c>
      <c r="B60" s="20" t="s">
        <v>172</v>
      </c>
      <c r="C60" s="21" t="s">
        <v>44</v>
      </c>
      <c r="D60" s="29" t="s">
        <v>173</v>
      </c>
      <c r="E60" s="20" t="s">
        <v>58</v>
      </c>
      <c r="F60" s="22">
        <v>225.83</v>
      </c>
      <c r="G60" s="22">
        <v>92.12</v>
      </c>
      <c r="H60" s="23">
        <v>118.23</v>
      </c>
      <c r="I60" s="23">
        <f>ROUND(F60*H60,2)</f>
        <v>26699.88</v>
      </c>
    </row>
    <row r="61" spans="1:9" s="19" customFormat="1" ht="27.6" x14ac:dyDescent="0.3">
      <c r="A61" s="13" t="s">
        <v>174</v>
      </c>
      <c r="B61" s="14"/>
      <c r="C61" s="15"/>
      <c r="D61" s="15" t="s">
        <v>148</v>
      </c>
      <c r="E61" s="15"/>
      <c r="F61" s="16"/>
      <c r="G61" s="16"/>
      <c r="H61" s="17"/>
      <c r="I61" s="18">
        <f>SUM(I62:I66)</f>
        <v>19210.410000000003</v>
      </c>
    </row>
    <row r="62" spans="1:9" ht="39" customHeight="1" x14ac:dyDescent="0.3">
      <c r="A62" s="20" t="s">
        <v>175</v>
      </c>
      <c r="B62" s="20" t="s">
        <v>176</v>
      </c>
      <c r="C62" s="21" t="s">
        <v>44</v>
      </c>
      <c r="D62" s="29" t="s">
        <v>177</v>
      </c>
      <c r="E62" s="20" t="s">
        <v>152</v>
      </c>
      <c r="F62" s="22">
        <v>276.2</v>
      </c>
      <c r="G62" s="22">
        <v>15.33</v>
      </c>
      <c r="H62" s="23">
        <v>19.670000000000002</v>
      </c>
      <c r="I62" s="23">
        <f>ROUND(F62*H62,2)</f>
        <v>5432.85</v>
      </c>
    </row>
    <row r="63" spans="1:9" ht="25.95" customHeight="1" x14ac:dyDescent="0.3">
      <c r="A63" s="20" t="s">
        <v>178</v>
      </c>
      <c r="B63" s="20" t="s">
        <v>179</v>
      </c>
      <c r="C63" s="21" t="s">
        <v>44</v>
      </c>
      <c r="D63" s="29" t="s">
        <v>180</v>
      </c>
      <c r="E63" s="20" t="s">
        <v>152</v>
      </c>
      <c r="F63" s="22">
        <v>198.57</v>
      </c>
      <c r="G63" s="22">
        <v>13.46</v>
      </c>
      <c r="H63" s="23">
        <v>17.27</v>
      </c>
      <c r="I63" s="23">
        <f>ROUND(F63*H63,2)</f>
        <v>3429.3</v>
      </c>
    </row>
    <row r="64" spans="1:9" ht="39" customHeight="1" x14ac:dyDescent="0.3">
      <c r="A64" s="20" t="s">
        <v>181</v>
      </c>
      <c r="B64" s="20" t="s">
        <v>182</v>
      </c>
      <c r="C64" s="21" t="s">
        <v>44</v>
      </c>
      <c r="D64" s="29" t="s">
        <v>183</v>
      </c>
      <c r="E64" s="20" t="s">
        <v>152</v>
      </c>
      <c r="F64" s="22">
        <v>254.86</v>
      </c>
      <c r="G64" s="22">
        <v>14.53</v>
      </c>
      <c r="H64" s="23">
        <v>18.64</v>
      </c>
      <c r="I64" s="23">
        <f>ROUND(F64*H64,2)</f>
        <v>4750.59</v>
      </c>
    </row>
    <row r="65" spans="1:9" ht="39" customHeight="1" x14ac:dyDescent="0.3">
      <c r="A65" s="20" t="s">
        <v>184</v>
      </c>
      <c r="B65" s="20" t="s">
        <v>185</v>
      </c>
      <c r="C65" s="21" t="s">
        <v>44</v>
      </c>
      <c r="D65" s="29" t="s">
        <v>186</v>
      </c>
      <c r="E65" s="20" t="s">
        <v>152</v>
      </c>
      <c r="F65" s="22">
        <v>181.02</v>
      </c>
      <c r="G65" s="22">
        <v>13.17</v>
      </c>
      <c r="H65" s="23">
        <v>16.899999999999999</v>
      </c>
      <c r="I65" s="23">
        <f>ROUND(F65*H65,2)</f>
        <v>3059.24</v>
      </c>
    </row>
    <row r="66" spans="1:9" ht="39" customHeight="1" x14ac:dyDescent="0.3">
      <c r="A66" s="20" t="s">
        <v>187</v>
      </c>
      <c r="B66" s="20" t="s">
        <v>188</v>
      </c>
      <c r="C66" s="21" t="s">
        <v>44</v>
      </c>
      <c r="D66" s="29" t="s">
        <v>189</v>
      </c>
      <c r="E66" s="20" t="s">
        <v>152</v>
      </c>
      <c r="F66" s="22">
        <v>176.28</v>
      </c>
      <c r="G66" s="22">
        <v>11.22</v>
      </c>
      <c r="H66" s="23">
        <v>14.4</v>
      </c>
      <c r="I66" s="23">
        <f>ROUND(F66*H66,2)</f>
        <v>2538.4299999999998</v>
      </c>
    </row>
    <row r="67" spans="1:9" s="19" customFormat="1" x14ac:dyDescent="0.3">
      <c r="A67" s="13" t="s">
        <v>190</v>
      </c>
      <c r="B67" s="14"/>
      <c r="C67" s="15"/>
      <c r="D67" s="15" t="s">
        <v>191</v>
      </c>
      <c r="E67" s="15"/>
      <c r="F67" s="16"/>
      <c r="G67" s="16"/>
      <c r="H67" s="17"/>
      <c r="I67" s="18">
        <f>SUM(I68:I69)</f>
        <v>12898.9</v>
      </c>
    </row>
    <row r="68" spans="1:9" ht="27.6" x14ac:dyDescent="0.3">
      <c r="A68" s="20" t="s">
        <v>192</v>
      </c>
      <c r="B68" s="20" t="s">
        <v>193</v>
      </c>
      <c r="C68" s="21" t="s">
        <v>44</v>
      </c>
      <c r="D68" s="29" t="s">
        <v>194</v>
      </c>
      <c r="E68" s="20" t="s">
        <v>110</v>
      </c>
      <c r="F68" s="22">
        <v>15.81</v>
      </c>
      <c r="G68" s="22">
        <v>107.15</v>
      </c>
      <c r="H68" s="23">
        <v>137.52000000000001</v>
      </c>
      <c r="I68" s="23">
        <f>ROUND(F68*H68,2)</f>
        <v>2174.19</v>
      </c>
    </row>
    <row r="69" spans="1:9" ht="27.6" x14ac:dyDescent="0.3">
      <c r="A69" s="20" t="s">
        <v>195</v>
      </c>
      <c r="B69" s="20" t="s">
        <v>158</v>
      </c>
      <c r="C69" s="21" t="s">
        <v>44</v>
      </c>
      <c r="D69" s="29" t="s">
        <v>159</v>
      </c>
      <c r="E69" s="20" t="s">
        <v>110</v>
      </c>
      <c r="F69" s="22">
        <v>15.81</v>
      </c>
      <c r="G69" s="22">
        <v>528.52</v>
      </c>
      <c r="H69" s="23">
        <v>678.35</v>
      </c>
      <c r="I69" s="23">
        <f>ROUND(F69*H69,2)</f>
        <v>10724.71</v>
      </c>
    </row>
    <row r="70" spans="1:9" s="19" customFormat="1" x14ac:dyDescent="0.3">
      <c r="A70" s="13" t="s">
        <v>196</v>
      </c>
      <c r="B70" s="14"/>
      <c r="C70" s="15"/>
      <c r="D70" s="15" t="s">
        <v>197</v>
      </c>
      <c r="E70" s="15"/>
      <c r="F70" s="16"/>
      <c r="G70" s="16"/>
      <c r="H70" s="17"/>
      <c r="I70" s="18">
        <f>I71+I74+I80</f>
        <v>86198.7</v>
      </c>
    </row>
    <row r="71" spans="1:9" s="19" customFormat="1" x14ac:dyDescent="0.3">
      <c r="A71" s="13" t="s">
        <v>198</v>
      </c>
      <c r="B71" s="14"/>
      <c r="C71" s="15"/>
      <c r="D71" s="15" t="s">
        <v>143</v>
      </c>
      <c r="E71" s="15"/>
      <c r="F71" s="16"/>
      <c r="G71" s="16"/>
      <c r="H71" s="17"/>
      <c r="I71" s="18">
        <f>SUM(I72:I73)</f>
        <v>49977.2</v>
      </c>
    </row>
    <row r="72" spans="1:9" ht="25.95" customHeight="1" x14ac:dyDescent="0.3">
      <c r="A72" s="20" t="s">
        <v>199</v>
      </c>
      <c r="B72" s="20" t="s">
        <v>200</v>
      </c>
      <c r="C72" s="21" t="s">
        <v>44</v>
      </c>
      <c r="D72" s="29" t="s">
        <v>201</v>
      </c>
      <c r="E72" s="20" t="s">
        <v>58</v>
      </c>
      <c r="F72" s="22">
        <v>182</v>
      </c>
      <c r="G72" s="22">
        <v>142.38</v>
      </c>
      <c r="H72" s="23">
        <v>182.74</v>
      </c>
      <c r="I72" s="23">
        <f>ROUND(F72*H72,2)</f>
        <v>33258.68</v>
      </c>
    </row>
    <row r="73" spans="1:9" ht="25.95" customHeight="1" x14ac:dyDescent="0.3">
      <c r="A73" s="20" t="s">
        <v>202</v>
      </c>
      <c r="B73" s="20" t="s">
        <v>203</v>
      </c>
      <c r="C73" s="21" t="s">
        <v>44</v>
      </c>
      <c r="D73" s="29" t="s">
        <v>204</v>
      </c>
      <c r="E73" s="20" t="s">
        <v>58</v>
      </c>
      <c r="F73" s="22">
        <v>182</v>
      </c>
      <c r="G73" s="22">
        <v>71.569999999999993</v>
      </c>
      <c r="H73" s="23">
        <v>91.86</v>
      </c>
      <c r="I73" s="23">
        <f>ROUND(F73*H73,2)</f>
        <v>16718.52</v>
      </c>
    </row>
    <row r="74" spans="1:9" s="19" customFormat="1" ht="27.6" x14ac:dyDescent="0.3">
      <c r="A74" s="13" t="s">
        <v>205</v>
      </c>
      <c r="B74" s="14"/>
      <c r="C74" s="15"/>
      <c r="D74" s="15" t="s">
        <v>148</v>
      </c>
      <c r="E74" s="15"/>
      <c r="F74" s="16"/>
      <c r="G74" s="16"/>
      <c r="H74" s="17"/>
      <c r="I74" s="18">
        <f>SUM(I75:I79)</f>
        <v>28299.399999999998</v>
      </c>
    </row>
    <row r="75" spans="1:9" ht="27.6" x14ac:dyDescent="0.3">
      <c r="A75" s="20" t="s">
        <v>206</v>
      </c>
      <c r="B75" s="20" t="s">
        <v>207</v>
      </c>
      <c r="C75" s="21" t="s">
        <v>44</v>
      </c>
      <c r="D75" s="29" t="s">
        <v>208</v>
      </c>
      <c r="E75" s="20" t="s">
        <v>152</v>
      </c>
      <c r="F75" s="22">
        <v>222.65</v>
      </c>
      <c r="G75" s="22">
        <v>13.24</v>
      </c>
      <c r="H75" s="23">
        <v>16.989999999999998</v>
      </c>
      <c r="I75" s="23">
        <f>ROUND(F75*H75,2)</f>
        <v>3782.82</v>
      </c>
    </row>
    <row r="76" spans="1:9" ht="27.6" x14ac:dyDescent="0.3">
      <c r="A76" s="20" t="s">
        <v>209</v>
      </c>
      <c r="B76" s="20" t="s">
        <v>179</v>
      </c>
      <c r="C76" s="21" t="s">
        <v>44</v>
      </c>
      <c r="D76" s="29" t="s">
        <v>180</v>
      </c>
      <c r="E76" s="20" t="s">
        <v>152</v>
      </c>
      <c r="F76" s="22">
        <v>222.65</v>
      </c>
      <c r="G76" s="22">
        <v>13.46</v>
      </c>
      <c r="H76" s="23">
        <v>17.27</v>
      </c>
      <c r="I76" s="23">
        <f>ROUND(F76*H76,2)</f>
        <v>3845.17</v>
      </c>
    </row>
    <row r="77" spans="1:9" ht="41.4" x14ac:dyDescent="0.3">
      <c r="A77" s="20" t="s">
        <v>210</v>
      </c>
      <c r="B77" s="20" t="s">
        <v>185</v>
      </c>
      <c r="C77" s="21" t="s">
        <v>44</v>
      </c>
      <c r="D77" s="29" t="s">
        <v>186</v>
      </c>
      <c r="E77" s="20" t="s">
        <v>152</v>
      </c>
      <c r="F77" s="22">
        <v>475.98</v>
      </c>
      <c r="G77" s="22">
        <v>13.17</v>
      </c>
      <c r="H77" s="23">
        <v>16.899999999999999</v>
      </c>
      <c r="I77" s="23">
        <f>ROUND(F77*H77,2)</f>
        <v>8044.06</v>
      </c>
    </row>
    <row r="78" spans="1:9" ht="41.4" x14ac:dyDescent="0.3">
      <c r="A78" s="20" t="s">
        <v>211</v>
      </c>
      <c r="B78" s="20" t="s">
        <v>188</v>
      </c>
      <c r="C78" s="21" t="s">
        <v>44</v>
      </c>
      <c r="D78" s="29" t="s">
        <v>189</v>
      </c>
      <c r="E78" s="20" t="s">
        <v>152</v>
      </c>
      <c r="F78" s="22">
        <v>587.36</v>
      </c>
      <c r="G78" s="22">
        <v>11.22</v>
      </c>
      <c r="H78" s="23">
        <v>14.4</v>
      </c>
      <c r="I78" s="23">
        <f>ROUND(F78*H78,2)</f>
        <v>8457.98</v>
      </c>
    </row>
    <row r="79" spans="1:9" ht="41.4" x14ac:dyDescent="0.3">
      <c r="A79" s="20" t="s">
        <v>212</v>
      </c>
      <c r="B79" s="20" t="s">
        <v>213</v>
      </c>
      <c r="C79" s="21" t="s">
        <v>44</v>
      </c>
      <c r="D79" s="29" t="s">
        <v>214</v>
      </c>
      <c r="E79" s="20" t="s">
        <v>152</v>
      </c>
      <c r="F79" s="22">
        <v>300.82</v>
      </c>
      <c r="G79" s="22">
        <v>10.8</v>
      </c>
      <c r="H79" s="23">
        <v>13.86</v>
      </c>
      <c r="I79" s="23">
        <f>ROUND(F79*H79,2)</f>
        <v>4169.37</v>
      </c>
    </row>
    <row r="80" spans="1:9" s="19" customFormat="1" x14ac:dyDescent="0.3">
      <c r="A80" s="13" t="s">
        <v>215</v>
      </c>
      <c r="B80" s="14"/>
      <c r="C80" s="15"/>
      <c r="D80" s="15" t="s">
        <v>191</v>
      </c>
      <c r="E80" s="15"/>
      <c r="F80" s="16"/>
      <c r="G80" s="16"/>
      <c r="H80" s="17"/>
      <c r="I80" s="18">
        <f>SUM(I81:I82)</f>
        <v>7922.0999999999995</v>
      </c>
    </row>
    <row r="81" spans="1:9" ht="27.6" x14ac:dyDescent="0.3">
      <c r="A81" s="20" t="s">
        <v>216</v>
      </c>
      <c r="B81" s="20" t="s">
        <v>193</v>
      </c>
      <c r="C81" s="21" t="s">
        <v>44</v>
      </c>
      <c r="D81" s="29" t="s">
        <v>194</v>
      </c>
      <c r="E81" s="20" t="s">
        <v>110</v>
      </c>
      <c r="F81" s="22">
        <v>9.7100000000000009</v>
      </c>
      <c r="G81" s="22">
        <v>107.15</v>
      </c>
      <c r="H81" s="23">
        <v>137.52000000000001</v>
      </c>
      <c r="I81" s="23">
        <f>ROUND(F81*H81,2)</f>
        <v>1335.32</v>
      </c>
    </row>
    <row r="82" spans="1:9" ht="27.6" x14ac:dyDescent="0.3">
      <c r="A82" s="20" t="s">
        <v>217</v>
      </c>
      <c r="B82" s="20" t="s">
        <v>158</v>
      </c>
      <c r="C82" s="21" t="s">
        <v>44</v>
      </c>
      <c r="D82" s="29" t="s">
        <v>159</v>
      </c>
      <c r="E82" s="20" t="s">
        <v>110</v>
      </c>
      <c r="F82" s="22">
        <v>9.7100000000000009</v>
      </c>
      <c r="G82" s="22">
        <v>528.52</v>
      </c>
      <c r="H82" s="23">
        <v>678.35</v>
      </c>
      <c r="I82" s="23">
        <f>ROUND(F82*H82,2)</f>
        <v>6586.78</v>
      </c>
    </row>
    <row r="83" spans="1:9" s="19" customFormat="1" x14ac:dyDescent="0.3">
      <c r="A83" s="13" t="s">
        <v>218</v>
      </c>
      <c r="B83" s="14"/>
      <c r="C83" s="15"/>
      <c r="D83" s="15" t="s">
        <v>219</v>
      </c>
      <c r="E83" s="15"/>
      <c r="F83" s="16"/>
      <c r="G83" s="16"/>
      <c r="H83" s="17"/>
      <c r="I83" s="18">
        <f>I84+I87+I93</f>
        <v>139195.25</v>
      </c>
    </row>
    <row r="84" spans="1:9" s="19" customFormat="1" x14ac:dyDescent="0.3">
      <c r="A84" s="13" t="s">
        <v>220</v>
      </c>
      <c r="B84" s="14"/>
      <c r="C84" s="15"/>
      <c r="D84" s="15" t="s">
        <v>143</v>
      </c>
      <c r="E84" s="15"/>
      <c r="F84" s="16"/>
      <c r="G84" s="16"/>
      <c r="H84" s="17"/>
      <c r="I84" s="18">
        <f>SUM(I85:I86)</f>
        <v>53914.25</v>
      </c>
    </row>
    <row r="85" spans="1:9" ht="27.6" x14ac:dyDescent="0.3">
      <c r="A85" s="20" t="s">
        <v>221</v>
      </c>
      <c r="B85" s="20" t="s">
        <v>222</v>
      </c>
      <c r="C85" s="21" t="s">
        <v>44</v>
      </c>
      <c r="D85" s="29" t="s">
        <v>223</v>
      </c>
      <c r="E85" s="20" t="s">
        <v>58</v>
      </c>
      <c r="F85" s="22">
        <v>469.8</v>
      </c>
      <c r="G85" s="22">
        <v>59.35</v>
      </c>
      <c r="H85" s="23">
        <v>76.17</v>
      </c>
      <c r="I85" s="23">
        <f>ROUND(F85*H85,2)</f>
        <v>35784.67</v>
      </c>
    </row>
    <row r="86" spans="1:9" ht="27.6" x14ac:dyDescent="0.3">
      <c r="A86" s="20" t="s">
        <v>224</v>
      </c>
      <c r="B86" s="20" t="s">
        <v>225</v>
      </c>
      <c r="C86" s="21" t="s">
        <v>44</v>
      </c>
      <c r="D86" s="29" t="s">
        <v>226</v>
      </c>
      <c r="E86" s="20" t="s">
        <v>58</v>
      </c>
      <c r="F86" s="22">
        <v>469.8</v>
      </c>
      <c r="G86" s="22">
        <v>30.07</v>
      </c>
      <c r="H86" s="23">
        <v>38.590000000000003</v>
      </c>
      <c r="I86" s="23">
        <f>ROUND(F86*H86,2)</f>
        <v>18129.580000000002</v>
      </c>
    </row>
    <row r="87" spans="1:9" s="19" customFormat="1" ht="27.6" x14ac:dyDescent="0.3">
      <c r="A87" s="13" t="s">
        <v>227</v>
      </c>
      <c r="B87" s="14"/>
      <c r="C87" s="15"/>
      <c r="D87" s="15" t="s">
        <v>148</v>
      </c>
      <c r="E87" s="15"/>
      <c r="F87" s="16"/>
      <c r="G87" s="16"/>
      <c r="H87" s="17"/>
      <c r="I87" s="18">
        <f>SUM(I88:I92)</f>
        <v>55012.520000000004</v>
      </c>
    </row>
    <row r="88" spans="1:9" ht="41.4" x14ac:dyDescent="0.3">
      <c r="A88" s="20" t="s">
        <v>228</v>
      </c>
      <c r="B88" s="20" t="s">
        <v>229</v>
      </c>
      <c r="C88" s="21" t="s">
        <v>44</v>
      </c>
      <c r="D88" s="29" t="s">
        <v>230</v>
      </c>
      <c r="E88" s="20" t="s">
        <v>152</v>
      </c>
      <c r="F88" s="22">
        <v>54</v>
      </c>
      <c r="G88" s="22">
        <v>14.16</v>
      </c>
      <c r="H88" s="23">
        <v>18.170000000000002</v>
      </c>
      <c r="I88" s="23">
        <f>ROUND(F88*H88,2)</f>
        <v>981.18</v>
      </c>
    </row>
    <row r="89" spans="1:9" ht="41.4" x14ac:dyDescent="0.3">
      <c r="A89" s="20" t="s">
        <v>231</v>
      </c>
      <c r="B89" s="20" t="s">
        <v>232</v>
      </c>
      <c r="C89" s="21" t="s">
        <v>44</v>
      </c>
      <c r="D89" s="29" t="s">
        <v>233</v>
      </c>
      <c r="E89" s="20" t="s">
        <v>152</v>
      </c>
      <c r="F89" s="22">
        <v>105</v>
      </c>
      <c r="G89" s="22">
        <v>14.13</v>
      </c>
      <c r="H89" s="23">
        <v>18.13</v>
      </c>
      <c r="I89" s="23">
        <f>ROUND(F89*H89,2)</f>
        <v>1903.65</v>
      </c>
    </row>
    <row r="90" spans="1:9" ht="41.4" x14ac:dyDescent="0.3">
      <c r="A90" s="20" t="s">
        <v>234</v>
      </c>
      <c r="B90" s="20" t="s">
        <v>235</v>
      </c>
      <c r="C90" s="21" t="s">
        <v>44</v>
      </c>
      <c r="D90" s="29" t="s">
        <v>236</v>
      </c>
      <c r="E90" s="20" t="s">
        <v>152</v>
      </c>
      <c r="F90" s="22">
        <v>38</v>
      </c>
      <c r="G90" s="22">
        <v>13.78</v>
      </c>
      <c r="H90" s="23">
        <v>17.68</v>
      </c>
      <c r="I90" s="23">
        <f>ROUND(F90*H90,2)</f>
        <v>671.84</v>
      </c>
    </row>
    <row r="91" spans="1:9" ht="27.6" x14ac:dyDescent="0.3">
      <c r="A91" s="20" t="s">
        <v>237</v>
      </c>
      <c r="B91" s="20" t="s">
        <v>238</v>
      </c>
      <c r="C91" s="21" t="s">
        <v>44</v>
      </c>
      <c r="D91" s="29" t="s">
        <v>239</v>
      </c>
      <c r="E91" s="20" t="s">
        <v>152</v>
      </c>
      <c r="F91" s="22">
        <v>32</v>
      </c>
      <c r="G91" s="22">
        <v>12</v>
      </c>
      <c r="H91" s="23">
        <v>15.4</v>
      </c>
      <c r="I91" s="23">
        <f>ROUND(F91*H91,2)</f>
        <v>492.8</v>
      </c>
    </row>
    <row r="92" spans="1:9" ht="27.6" x14ac:dyDescent="0.3">
      <c r="A92" s="20" t="s">
        <v>240</v>
      </c>
      <c r="B92" s="20" t="s">
        <v>241</v>
      </c>
      <c r="C92" s="21" t="s">
        <v>18</v>
      </c>
      <c r="D92" s="29" t="s">
        <v>242</v>
      </c>
      <c r="E92" s="20" t="s">
        <v>58</v>
      </c>
      <c r="F92" s="22">
        <v>300.88</v>
      </c>
      <c r="G92" s="22">
        <v>131.97</v>
      </c>
      <c r="H92" s="23">
        <v>169.38</v>
      </c>
      <c r="I92" s="23">
        <f>ROUND(F92*H92,2)</f>
        <v>50963.05</v>
      </c>
    </row>
    <row r="93" spans="1:9" s="19" customFormat="1" x14ac:dyDescent="0.3">
      <c r="A93" s="13" t="s">
        <v>243</v>
      </c>
      <c r="B93" s="14"/>
      <c r="C93" s="15"/>
      <c r="D93" s="15" t="s">
        <v>191</v>
      </c>
      <c r="E93" s="15"/>
      <c r="F93" s="16"/>
      <c r="G93" s="16"/>
      <c r="H93" s="17"/>
      <c r="I93" s="18">
        <f>SUM(I94:I95)</f>
        <v>30268.48</v>
      </c>
    </row>
    <row r="94" spans="1:9" x14ac:dyDescent="0.3">
      <c r="A94" s="20" t="s">
        <v>244</v>
      </c>
      <c r="B94" s="20" t="s">
        <v>245</v>
      </c>
      <c r="C94" s="21" t="s">
        <v>44</v>
      </c>
      <c r="D94" s="29" t="s">
        <v>246</v>
      </c>
      <c r="E94" s="20" t="s">
        <v>110</v>
      </c>
      <c r="F94" s="22">
        <v>45.68</v>
      </c>
      <c r="G94" s="22">
        <v>498.78</v>
      </c>
      <c r="H94" s="23">
        <v>640.17999999999995</v>
      </c>
      <c r="I94" s="23">
        <f>ROUND(F94*H94,2)</f>
        <v>29243.42</v>
      </c>
    </row>
    <row r="95" spans="1:9" ht="27.6" x14ac:dyDescent="0.3">
      <c r="A95" s="20" t="s">
        <v>247</v>
      </c>
      <c r="B95" s="20" t="s">
        <v>248</v>
      </c>
      <c r="C95" s="21" t="s">
        <v>44</v>
      </c>
      <c r="D95" s="29" t="s">
        <v>249</v>
      </c>
      <c r="E95" s="20" t="s">
        <v>110</v>
      </c>
      <c r="F95" s="22">
        <v>45.68</v>
      </c>
      <c r="G95" s="22">
        <v>17.489999999999998</v>
      </c>
      <c r="H95" s="23">
        <v>22.44</v>
      </c>
      <c r="I95" s="23">
        <f>ROUND(F95*H95,2)</f>
        <v>1025.06</v>
      </c>
    </row>
    <row r="96" spans="1:9" s="19" customFormat="1" x14ac:dyDescent="0.3">
      <c r="A96" s="13" t="s">
        <v>250</v>
      </c>
      <c r="B96" s="14"/>
      <c r="C96" s="15"/>
      <c r="D96" s="15" t="s">
        <v>251</v>
      </c>
      <c r="E96" s="15"/>
      <c r="F96" s="16"/>
      <c r="G96" s="16"/>
      <c r="H96" s="17"/>
      <c r="I96" s="18">
        <f>I97+I99+I102</f>
        <v>180632.14</v>
      </c>
    </row>
    <row r="97" spans="1:9" s="19" customFormat="1" x14ac:dyDescent="0.3">
      <c r="A97" s="13" t="s">
        <v>252</v>
      </c>
      <c r="B97" s="14"/>
      <c r="C97" s="15"/>
      <c r="D97" s="15" t="s">
        <v>253</v>
      </c>
      <c r="E97" s="15"/>
      <c r="F97" s="16"/>
      <c r="G97" s="16"/>
      <c r="H97" s="17"/>
      <c r="I97" s="18">
        <f>I98</f>
        <v>51205.04</v>
      </c>
    </row>
    <row r="98" spans="1:9" ht="41.4" x14ac:dyDescent="0.3">
      <c r="A98" s="20" t="s">
        <v>254</v>
      </c>
      <c r="B98" s="20" t="s">
        <v>255</v>
      </c>
      <c r="C98" s="21" t="s">
        <v>44</v>
      </c>
      <c r="D98" s="29" t="s">
        <v>256</v>
      </c>
      <c r="E98" s="20" t="s">
        <v>152</v>
      </c>
      <c r="F98" s="22">
        <v>3773.4</v>
      </c>
      <c r="G98" s="22">
        <v>10.58</v>
      </c>
      <c r="H98" s="23">
        <v>13.57</v>
      </c>
      <c r="I98" s="23">
        <f>ROUND(F98*H98,2)</f>
        <v>51205.04</v>
      </c>
    </row>
    <row r="99" spans="1:9" s="19" customFormat="1" x14ac:dyDescent="0.3">
      <c r="A99" s="13" t="s">
        <v>257</v>
      </c>
      <c r="B99" s="14"/>
      <c r="C99" s="15"/>
      <c r="D99" s="15" t="s">
        <v>258</v>
      </c>
      <c r="E99" s="15"/>
      <c r="F99" s="16"/>
      <c r="G99" s="16"/>
      <c r="H99" s="17"/>
      <c r="I99" s="18">
        <f>SUM(I100:I101)</f>
        <v>82307.16</v>
      </c>
    </row>
    <row r="100" spans="1:9" ht="27.6" x14ac:dyDescent="0.3">
      <c r="A100" s="20" t="s">
        <v>259</v>
      </c>
      <c r="B100" s="20" t="s">
        <v>260</v>
      </c>
      <c r="C100" s="21" t="s">
        <v>44</v>
      </c>
      <c r="D100" s="29" t="s">
        <v>261</v>
      </c>
      <c r="E100" s="20" t="s">
        <v>83</v>
      </c>
      <c r="F100" s="22">
        <v>32.950000000000003</v>
      </c>
      <c r="G100" s="22">
        <v>51.66</v>
      </c>
      <c r="H100" s="23">
        <v>66.3</v>
      </c>
      <c r="I100" s="23">
        <f>ROUND(F100*H100,2)</f>
        <v>2184.59</v>
      </c>
    </row>
    <row r="101" spans="1:9" x14ac:dyDescent="0.3">
      <c r="A101" s="20" t="s">
        <v>262</v>
      </c>
      <c r="B101" s="20" t="s">
        <v>263</v>
      </c>
      <c r="C101" s="21" t="s">
        <v>33</v>
      </c>
      <c r="D101" s="29" t="s">
        <v>264</v>
      </c>
      <c r="E101" s="20" t="s">
        <v>58</v>
      </c>
      <c r="F101" s="22">
        <v>381.3</v>
      </c>
      <c r="G101" s="22">
        <v>163.72</v>
      </c>
      <c r="H101" s="23">
        <v>210.13</v>
      </c>
      <c r="I101" s="23">
        <f>ROUND(F101*H101,2)</f>
        <v>80122.570000000007</v>
      </c>
    </row>
    <row r="102" spans="1:9" s="19" customFormat="1" x14ac:dyDescent="0.3">
      <c r="A102" s="13" t="s">
        <v>265</v>
      </c>
      <c r="B102" s="14"/>
      <c r="C102" s="15"/>
      <c r="D102" s="15" t="s">
        <v>266</v>
      </c>
      <c r="E102" s="15"/>
      <c r="F102" s="16"/>
      <c r="G102" s="16"/>
      <c r="H102" s="17"/>
      <c r="I102" s="18">
        <f>SUM(I103:I104)</f>
        <v>47119.94</v>
      </c>
    </row>
    <row r="103" spans="1:9" ht="25.95" customHeight="1" x14ac:dyDescent="0.3">
      <c r="A103" s="20" t="s">
        <v>267</v>
      </c>
      <c r="B103" s="20" t="s">
        <v>268</v>
      </c>
      <c r="C103" s="21" t="s">
        <v>44</v>
      </c>
      <c r="D103" s="29" t="s">
        <v>269</v>
      </c>
      <c r="E103" s="20" t="s">
        <v>83</v>
      </c>
      <c r="F103" s="22">
        <v>30</v>
      </c>
      <c r="G103" s="22">
        <v>167.6</v>
      </c>
      <c r="H103" s="23">
        <v>215.11</v>
      </c>
      <c r="I103" s="23">
        <f>ROUND(F103*H103,2)</f>
        <v>6453.3</v>
      </c>
    </row>
    <row r="104" spans="1:9" ht="25.95" customHeight="1" x14ac:dyDescent="0.3">
      <c r="A104" s="20" t="s">
        <v>270</v>
      </c>
      <c r="B104" s="20" t="s">
        <v>271</v>
      </c>
      <c r="C104" s="21" t="s">
        <v>18</v>
      </c>
      <c r="D104" s="29" t="s">
        <v>272</v>
      </c>
      <c r="E104" s="20" t="s">
        <v>83</v>
      </c>
      <c r="F104" s="22">
        <v>1</v>
      </c>
      <c r="G104" s="22">
        <v>31684.18</v>
      </c>
      <c r="H104" s="23">
        <v>40666.639999999999</v>
      </c>
      <c r="I104" s="23">
        <f>ROUND(F104*H104,2)</f>
        <v>40666.639999999999</v>
      </c>
    </row>
    <row r="105" spans="1:9" s="19" customFormat="1" x14ac:dyDescent="0.3">
      <c r="A105" s="13" t="s">
        <v>273</v>
      </c>
      <c r="B105" s="14"/>
      <c r="C105" s="15"/>
      <c r="D105" s="15" t="s">
        <v>274</v>
      </c>
      <c r="E105" s="15"/>
      <c r="F105" s="16"/>
      <c r="G105" s="16"/>
      <c r="H105" s="17"/>
      <c r="I105" s="18">
        <f>I106+I111</f>
        <v>262463.21000000002</v>
      </c>
    </row>
    <row r="106" spans="1:9" s="19" customFormat="1" x14ac:dyDescent="0.3">
      <c r="A106" s="13" t="s">
        <v>275</v>
      </c>
      <c r="B106" s="14"/>
      <c r="C106" s="15"/>
      <c r="D106" s="15" t="s">
        <v>276</v>
      </c>
      <c r="E106" s="15"/>
      <c r="F106" s="16"/>
      <c r="G106" s="16"/>
      <c r="H106" s="17"/>
      <c r="I106" s="18">
        <f>SUM(I107:I110)</f>
        <v>111886.1</v>
      </c>
    </row>
    <row r="107" spans="1:9" ht="39" customHeight="1" x14ac:dyDescent="0.3">
      <c r="A107" s="20" t="s">
        <v>277</v>
      </c>
      <c r="B107" s="20" t="s">
        <v>278</v>
      </c>
      <c r="C107" s="21" t="s">
        <v>44</v>
      </c>
      <c r="D107" s="29" t="s">
        <v>279</v>
      </c>
      <c r="E107" s="20" t="s">
        <v>58</v>
      </c>
      <c r="F107" s="22">
        <v>1194.5899999999999</v>
      </c>
      <c r="G107" s="22">
        <v>57.14</v>
      </c>
      <c r="H107" s="23">
        <v>73.33</v>
      </c>
      <c r="I107" s="23">
        <f>ROUND(F107*H107,2)</f>
        <v>87599.28</v>
      </c>
    </row>
    <row r="108" spans="1:9" s="31" customFormat="1" x14ac:dyDescent="0.3">
      <c r="A108" s="20" t="s">
        <v>280</v>
      </c>
      <c r="B108" s="20" t="s">
        <v>281</v>
      </c>
      <c r="C108" s="21" t="s">
        <v>33</v>
      </c>
      <c r="D108" s="29" t="s">
        <v>282</v>
      </c>
      <c r="E108" s="20" t="s">
        <v>110</v>
      </c>
      <c r="F108" s="22">
        <v>1.1000000000000001</v>
      </c>
      <c r="G108" s="22">
        <v>1725.73</v>
      </c>
      <c r="H108" s="23">
        <v>2214.9699999999998</v>
      </c>
      <c r="I108" s="23">
        <f>ROUND(F108*H108,2)</f>
        <v>2436.4699999999998</v>
      </c>
    </row>
    <row r="109" spans="1:9" x14ac:dyDescent="0.3">
      <c r="A109" s="20" t="s">
        <v>283</v>
      </c>
      <c r="B109" s="20" t="s">
        <v>284</v>
      </c>
      <c r="C109" s="21" t="s">
        <v>33</v>
      </c>
      <c r="D109" s="29" t="s">
        <v>285</v>
      </c>
      <c r="E109" s="20" t="s">
        <v>58</v>
      </c>
      <c r="F109" s="22">
        <v>0.75</v>
      </c>
      <c r="G109" s="22">
        <v>79.38</v>
      </c>
      <c r="H109" s="23">
        <v>101.88</v>
      </c>
      <c r="I109" s="23">
        <f>ROUND(F109*H109,2)</f>
        <v>76.41</v>
      </c>
    </row>
    <row r="110" spans="1:9" ht="25.95" customHeight="1" x14ac:dyDescent="0.3">
      <c r="A110" s="20" t="s">
        <v>286</v>
      </c>
      <c r="B110" s="20" t="s">
        <v>287</v>
      </c>
      <c r="C110" s="21" t="s">
        <v>44</v>
      </c>
      <c r="D110" s="29" t="s">
        <v>288</v>
      </c>
      <c r="E110" s="20" t="s">
        <v>58</v>
      </c>
      <c r="F110" s="22">
        <v>23.03</v>
      </c>
      <c r="G110" s="22">
        <v>736.63</v>
      </c>
      <c r="H110" s="23">
        <v>945.46</v>
      </c>
      <c r="I110" s="23">
        <f>ROUND(F110*H110,2)</f>
        <v>21773.94</v>
      </c>
    </row>
    <row r="111" spans="1:9" s="19" customFormat="1" x14ac:dyDescent="0.3">
      <c r="A111" s="13" t="s">
        <v>289</v>
      </c>
      <c r="B111" s="14"/>
      <c r="C111" s="15"/>
      <c r="D111" s="15" t="s">
        <v>290</v>
      </c>
      <c r="E111" s="15"/>
      <c r="F111" s="16"/>
      <c r="G111" s="16"/>
      <c r="H111" s="17"/>
      <c r="I111" s="18">
        <f>SUM(I112:I113)</f>
        <v>150577.11000000002</v>
      </c>
    </row>
    <row r="112" spans="1:9" s="31" customFormat="1" ht="39" customHeight="1" x14ac:dyDescent="0.3">
      <c r="A112" s="20" t="s">
        <v>291</v>
      </c>
      <c r="B112" s="20" t="s">
        <v>292</v>
      </c>
      <c r="C112" s="21" t="s">
        <v>18</v>
      </c>
      <c r="D112" s="29" t="s">
        <v>293</v>
      </c>
      <c r="E112" s="20" t="s">
        <v>58</v>
      </c>
      <c r="F112" s="22">
        <v>39.4</v>
      </c>
      <c r="G112" s="22">
        <v>424.47</v>
      </c>
      <c r="H112" s="23">
        <v>544.79999999999995</v>
      </c>
      <c r="I112" s="23">
        <f>ROUND(F112*H112,2)</f>
        <v>21465.119999999999</v>
      </c>
    </row>
    <row r="113" spans="1:9" ht="39" customHeight="1" x14ac:dyDescent="0.3">
      <c r="A113" s="20" t="s">
        <v>294</v>
      </c>
      <c r="B113" s="20" t="s">
        <v>295</v>
      </c>
      <c r="C113" s="21" t="s">
        <v>18</v>
      </c>
      <c r="D113" s="29" t="s">
        <v>296</v>
      </c>
      <c r="E113" s="20" t="s">
        <v>58</v>
      </c>
      <c r="F113" s="22">
        <v>427</v>
      </c>
      <c r="G113" s="22">
        <v>235.59</v>
      </c>
      <c r="H113" s="23">
        <v>302.37</v>
      </c>
      <c r="I113" s="23">
        <f>ROUND(F113*H113,2)</f>
        <v>129111.99</v>
      </c>
    </row>
    <row r="114" spans="1:9" s="19" customFormat="1" x14ac:dyDescent="0.3">
      <c r="A114" s="13" t="s">
        <v>297</v>
      </c>
      <c r="B114" s="14"/>
      <c r="C114" s="15"/>
      <c r="D114" s="15" t="s">
        <v>298</v>
      </c>
      <c r="E114" s="15"/>
      <c r="F114" s="16"/>
      <c r="G114" s="16"/>
      <c r="H114" s="17"/>
      <c r="I114" s="18">
        <f>I115+I120</f>
        <v>188965.68</v>
      </c>
    </row>
    <row r="115" spans="1:9" s="19" customFormat="1" x14ac:dyDescent="0.3">
      <c r="A115" s="13" t="s">
        <v>299</v>
      </c>
      <c r="B115" s="14"/>
      <c r="C115" s="15"/>
      <c r="D115" s="15" t="s">
        <v>300</v>
      </c>
      <c r="E115" s="15"/>
      <c r="F115" s="16"/>
      <c r="G115" s="16"/>
      <c r="H115" s="17"/>
      <c r="I115" s="18">
        <f>SUM(I116:I119)</f>
        <v>92155.3</v>
      </c>
    </row>
    <row r="116" spans="1:9" ht="41.4" x14ac:dyDescent="0.3">
      <c r="A116" s="20" t="s">
        <v>301</v>
      </c>
      <c r="B116" s="20" t="s">
        <v>302</v>
      </c>
      <c r="C116" s="21" t="s">
        <v>44</v>
      </c>
      <c r="D116" s="29" t="s">
        <v>303</v>
      </c>
      <c r="E116" s="20" t="s">
        <v>58</v>
      </c>
      <c r="F116" s="22">
        <v>1770.75</v>
      </c>
      <c r="G116" s="22">
        <v>3.17</v>
      </c>
      <c r="H116" s="23">
        <v>4.0599999999999996</v>
      </c>
      <c r="I116" s="23">
        <f>ROUND(F116*H116,2)</f>
        <v>7189.25</v>
      </c>
    </row>
    <row r="117" spans="1:9" ht="55.2" x14ac:dyDescent="0.3">
      <c r="A117" s="20" t="s">
        <v>304</v>
      </c>
      <c r="B117" s="20" t="s">
        <v>305</v>
      </c>
      <c r="C117" s="21" t="s">
        <v>44</v>
      </c>
      <c r="D117" s="29" t="s">
        <v>306</v>
      </c>
      <c r="E117" s="20" t="s">
        <v>58</v>
      </c>
      <c r="F117" s="22">
        <v>1528.39</v>
      </c>
      <c r="G117" s="22">
        <v>30.88</v>
      </c>
      <c r="H117" s="23">
        <v>39.630000000000003</v>
      </c>
      <c r="I117" s="23">
        <f>ROUND(F117*H117,2)</f>
        <v>60570.1</v>
      </c>
    </row>
    <row r="118" spans="1:9" ht="55.2" x14ac:dyDescent="0.3">
      <c r="A118" s="20" t="s">
        <v>307</v>
      </c>
      <c r="B118" s="20" t="s">
        <v>308</v>
      </c>
      <c r="C118" s="21" t="s">
        <v>44</v>
      </c>
      <c r="D118" s="29" t="s">
        <v>309</v>
      </c>
      <c r="E118" s="20" t="s">
        <v>58</v>
      </c>
      <c r="F118" s="22">
        <v>242.36</v>
      </c>
      <c r="G118" s="22">
        <v>16.309999999999999</v>
      </c>
      <c r="H118" s="23">
        <v>20.93</v>
      </c>
      <c r="I118" s="23">
        <f>ROUND(F118*H118,2)</f>
        <v>5072.59</v>
      </c>
    </row>
    <row r="119" spans="1:9" ht="41.4" x14ac:dyDescent="0.3">
      <c r="A119" s="20" t="s">
        <v>310</v>
      </c>
      <c r="B119" s="20" t="s">
        <v>311</v>
      </c>
      <c r="C119" s="21" t="s">
        <v>44</v>
      </c>
      <c r="D119" s="29" t="s">
        <v>312</v>
      </c>
      <c r="E119" s="20" t="s">
        <v>58</v>
      </c>
      <c r="F119" s="22">
        <v>242.36</v>
      </c>
      <c r="G119" s="22">
        <v>62.12</v>
      </c>
      <c r="H119" s="23">
        <v>79.73</v>
      </c>
      <c r="I119" s="23">
        <f>ROUND(F119*H119,2)</f>
        <v>19323.36</v>
      </c>
    </row>
    <row r="120" spans="1:9" s="19" customFormat="1" x14ac:dyDescent="0.3">
      <c r="A120" s="13" t="s">
        <v>313</v>
      </c>
      <c r="B120" s="14"/>
      <c r="C120" s="15"/>
      <c r="D120" s="15" t="s">
        <v>314</v>
      </c>
      <c r="E120" s="15"/>
      <c r="F120" s="16"/>
      <c r="G120" s="16"/>
      <c r="H120" s="17"/>
      <c r="I120" s="18">
        <f>SUM(I121:I123)</f>
        <v>96810.37999999999</v>
      </c>
    </row>
    <row r="121" spans="1:9" ht="41.4" x14ac:dyDescent="0.3">
      <c r="A121" s="20" t="s">
        <v>315</v>
      </c>
      <c r="B121" s="20" t="s">
        <v>316</v>
      </c>
      <c r="C121" s="21" t="s">
        <v>18</v>
      </c>
      <c r="D121" s="29" t="s">
        <v>317</v>
      </c>
      <c r="E121" s="20" t="s">
        <v>58</v>
      </c>
      <c r="F121" s="22">
        <v>136.59</v>
      </c>
      <c r="G121" s="22">
        <v>446.88</v>
      </c>
      <c r="H121" s="23">
        <v>573.57000000000005</v>
      </c>
      <c r="I121" s="23">
        <f>ROUND(F121*H121,2)</f>
        <v>78343.929999999993</v>
      </c>
    </row>
    <row r="122" spans="1:9" ht="41.4" x14ac:dyDescent="0.3">
      <c r="A122" s="20" t="s">
        <v>318</v>
      </c>
      <c r="B122" s="20" t="s">
        <v>302</v>
      </c>
      <c r="C122" s="21" t="s">
        <v>44</v>
      </c>
      <c r="D122" s="29" t="s">
        <v>303</v>
      </c>
      <c r="E122" s="20" t="s">
        <v>58</v>
      </c>
      <c r="F122" s="22">
        <v>422.67</v>
      </c>
      <c r="G122" s="22">
        <v>3.17</v>
      </c>
      <c r="H122" s="23">
        <v>4.0599999999999996</v>
      </c>
      <c r="I122" s="23">
        <f>ROUND(F122*H122,2)</f>
        <v>1716.04</v>
      </c>
    </row>
    <row r="123" spans="1:9" ht="55.2" x14ac:dyDescent="0.3">
      <c r="A123" s="20" t="s">
        <v>319</v>
      </c>
      <c r="B123" s="20" t="s">
        <v>305</v>
      </c>
      <c r="C123" s="21" t="s">
        <v>44</v>
      </c>
      <c r="D123" s="29" t="s">
        <v>306</v>
      </c>
      <c r="E123" s="20" t="s">
        <v>58</v>
      </c>
      <c r="F123" s="22">
        <v>422.67</v>
      </c>
      <c r="G123" s="22">
        <v>30.88</v>
      </c>
      <c r="H123" s="23">
        <v>39.630000000000003</v>
      </c>
      <c r="I123" s="23">
        <f>ROUND(F123*H123,2)</f>
        <v>16750.41</v>
      </c>
    </row>
    <row r="124" spans="1:9" s="19" customFormat="1" x14ac:dyDescent="0.3">
      <c r="A124" s="13" t="s">
        <v>320</v>
      </c>
      <c r="B124" s="14"/>
      <c r="C124" s="15"/>
      <c r="D124" s="15" t="s">
        <v>321</v>
      </c>
      <c r="E124" s="15"/>
      <c r="F124" s="16"/>
      <c r="G124" s="16"/>
      <c r="H124" s="17"/>
      <c r="I124" s="18">
        <f>I125</f>
        <v>75426.09</v>
      </c>
    </row>
    <row r="125" spans="1:9" s="19" customFormat="1" x14ac:dyDescent="0.3">
      <c r="A125" s="13" t="s">
        <v>322</v>
      </c>
      <c r="B125" s="14"/>
      <c r="C125" s="15"/>
      <c r="D125" s="15" t="s">
        <v>323</v>
      </c>
      <c r="E125" s="15"/>
      <c r="F125" s="16"/>
      <c r="G125" s="16"/>
      <c r="H125" s="17"/>
      <c r="I125" s="18">
        <f>I126</f>
        <v>75426.09</v>
      </c>
    </row>
    <row r="126" spans="1:9" ht="27.6" x14ac:dyDescent="0.3">
      <c r="A126" s="20" t="s">
        <v>324</v>
      </c>
      <c r="B126" s="20" t="s">
        <v>325</v>
      </c>
      <c r="C126" s="21" t="s">
        <v>18</v>
      </c>
      <c r="D126" s="29" t="s">
        <v>326</v>
      </c>
      <c r="E126" s="20" t="s">
        <v>58</v>
      </c>
      <c r="F126" s="22">
        <v>488.1</v>
      </c>
      <c r="G126" s="22">
        <v>120.4</v>
      </c>
      <c r="H126" s="23">
        <v>154.53</v>
      </c>
      <c r="I126" s="23">
        <f>ROUND(F126*H126,2)</f>
        <v>75426.09</v>
      </c>
    </row>
    <row r="127" spans="1:9" s="19" customFormat="1" x14ac:dyDescent="0.3">
      <c r="A127" s="13" t="s">
        <v>327</v>
      </c>
      <c r="B127" s="14"/>
      <c r="C127" s="15"/>
      <c r="D127" s="15" t="s">
        <v>328</v>
      </c>
      <c r="E127" s="15"/>
      <c r="F127" s="16"/>
      <c r="G127" s="16"/>
      <c r="H127" s="17"/>
      <c r="I127" s="18">
        <f>I128+I131</f>
        <v>24488.870000000003</v>
      </c>
    </row>
    <row r="128" spans="1:9" s="19" customFormat="1" x14ac:dyDescent="0.3">
      <c r="A128" s="13" t="s">
        <v>329</v>
      </c>
      <c r="B128" s="14"/>
      <c r="C128" s="15"/>
      <c r="D128" s="15" t="s">
        <v>330</v>
      </c>
      <c r="E128" s="15"/>
      <c r="F128" s="16"/>
      <c r="G128" s="16"/>
      <c r="H128" s="17"/>
      <c r="I128" s="18">
        <f>SUM(I129:I130)</f>
        <v>18119.740000000002</v>
      </c>
    </row>
    <row r="129" spans="1:9" ht="27.6" x14ac:dyDescent="0.3">
      <c r="A129" s="20" t="s">
        <v>331</v>
      </c>
      <c r="B129" s="20" t="s">
        <v>332</v>
      </c>
      <c r="C129" s="21" t="s">
        <v>18</v>
      </c>
      <c r="D129" s="29" t="s">
        <v>333</v>
      </c>
      <c r="E129" s="20" t="s">
        <v>83</v>
      </c>
      <c r="F129" s="22">
        <v>452.93</v>
      </c>
      <c r="G129" s="22">
        <v>19.97</v>
      </c>
      <c r="H129" s="23">
        <v>25.63</v>
      </c>
      <c r="I129" s="23">
        <f>ROUND(F129*H129,2)</f>
        <v>11608.6</v>
      </c>
    </row>
    <row r="130" spans="1:9" x14ac:dyDescent="0.3">
      <c r="A130" s="20" t="s">
        <v>334</v>
      </c>
      <c r="B130" s="20" t="s">
        <v>335</v>
      </c>
      <c r="C130" s="21" t="s">
        <v>44</v>
      </c>
      <c r="D130" s="29" t="s">
        <v>336</v>
      </c>
      <c r="E130" s="20" t="s">
        <v>83</v>
      </c>
      <c r="F130" s="22">
        <v>54.4</v>
      </c>
      <c r="G130" s="22">
        <v>93.26</v>
      </c>
      <c r="H130" s="23">
        <v>119.69</v>
      </c>
      <c r="I130" s="23">
        <f>ROUND(F130*H130,2)</f>
        <v>6511.14</v>
      </c>
    </row>
    <row r="131" spans="1:9" s="19" customFormat="1" x14ac:dyDescent="0.3">
      <c r="A131" s="13" t="s">
        <v>337</v>
      </c>
      <c r="B131" s="14"/>
      <c r="C131" s="15"/>
      <c r="D131" s="15" t="s">
        <v>338</v>
      </c>
      <c r="E131" s="15"/>
      <c r="F131" s="16"/>
      <c r="G131" s="16"/>
      <c r="H131" s="17"/>
      <c r="I131" s="18">
        <f>I132</f>
        <v>6369.13</v>
      </c>
    </row>
    <row r="132" spans="1:9" x14ac:dyDescent="0.3">
      <c r="A132" s="20" t="s">
        <v>339</v>
      </c>
      <c r="B132" s="20" t="s">
        <v>340</v>
      </c>
      <c r="C132" s="21" t="s">
        <v>33</v>
      </c>
      <c r="D132" s="21" t="s">
        <v>341</v>
      </c>
      <c r="E132" s="20" t="s">
        <v>83</v>
      </c>
      <c r="F132" s="22">
        <v>42.6</v>
      </c>
      <c r="G132" s="22">
        <v>116.49</v>
      </c>
      <c r="H132" s="23">
        <v>149.51</v>
      </c>
      <c r="I132" s="23">
        <f>ROUND(F132*H132,2)</f>
        <v>6369.13</v>
      </c>
    </row>
    <row r="133" spans="1:9" s="19" customFormat="1" x14ac:dyDescent="0.3">
      <c r="A133" s="13" t="s">
        <v>342</v>
      </c>
      <c r="B133" s="14"/>
      <c r="C133" s="15"/>
      <c r="D133" s="15" t="s">
        <v>343</v>
      </c>
      <c r="E133" s="15"/>
      <c r="F133" s="16"/>
      <c r="G133" s="16"/>
      <c r="H133" s="17"/>
      <c r="I133" s="18">
        <f>SUM(I134:I135)</f>
        <v>45875.79</v>
      </c>
    </row>
    <row r="134" spans="1:9" ht="27.6" x14ac:dyDescent="0.3">
      <c r="A134" s="20" t="s">
        <v>344</v>
      </c>
      <c r="B134" s="20" t="s">
        <v>345</v>
      </c>
      <c r="C134" s="21" t="s">
        <v>44</v>
      </c>
      <c r="D134" s="29" t="s">
        <v>346</v>
      </c>
      <c r="E134" s="20" t="s">
        <v>58</v>
      </c>
      <c r="F134" s="22">
        <v>405.3</v>
      </c>
      <c r="G134" s="22">
        <v>84.79</v>
      </c>
      <c r="H134" s="23">
        <v>108.82</v>
      </c>
      <c r="I134" s="23">
        <f>ROUND(F134*H134,2)</f>
        <v>44104.75</v>
      </c>
    </row>
    <row r="135" spans="1:9" x14ac:dyDescent="0.3">
      <c r="A135" s="20" t="s">
        <v>347</v>
      </c>
      <c r="B135" s="20" t="s">
        <v>348</v>
      </c>
      <c r="C135" s="21" t="s">
        <v>33</v>
      </c>
      <c r="D135" s="29" t="s">
        <v>349</v>
      </c>
      <c r="E135" s="20" t="s">
        <v>58</v>
      </c>
      <c r="F135" s="22">
        <v>31.62</v>
      </c>
      <c r="G135" s="22">
        <v>43.64</v>
      </c>
      <c r="H135" s="23">
        <v>56.01</v>
      </c>
      <c r="I135" s="23">
        <f>ROUND(F135*H135,2)</f>
        <v>1771.04</v>
      </c>
    </row>
    <row r="136" spans="1:9" s="19" customFormat="1" x14ac:dyDescent="0.3">
      <c r="A136" s="13" t="s">
        <v>350</v>
      </c>
      <c r="B136" s="14"/>
      <c r="C136" s="15"/>
      <c r="D136" s="15" t="s">
        <v>351</v>
      </c>
      <c r="E136" s="15"/>
      <c r="F136" s="16"/>
      <c r="G136" s="16"/>
      <c r="H136" s="17"/>
      <c r="I136" s="18">
        <f>I137+I151+I160</f>
        <v>145413.44</v>
      </c>
    </row>
    <row r="137" spans="1:9" s="19" customFormat="1" x14ac:dyDescent="0.3">
      <c r="A137" s="13" t="s">
        <v>352</v>
      </c>
      <c r="B137" s="14"/>
      <c r="C137" s="15"/>
      <c r="D137" s="15" t="s">
        <v>353</v>
      </c>
      <c r="E137" s="15"/>
      <c r="F137" s="16"/>
      <c r="G137" s="16"/>
      <c r="H137" s="17"/>
      <c r="I137" s="18">
        <f>I138+I141+I144+I149</f>
        <v>85889.090000000011</v>
      </c>
    </row>
    <row r="138" spans="1:9" s="19" customFormat="1" x14ac:dyDescent="0.3">
      <c r="A138" s="13" t="s">
        <v>354</v>
      </c>
      <c r="B138" s="14"/>
      <c r="C138" s="15"/>
      <c r="D138" s="15" t="s">
        <v>355</v>
      </c>
      <c r="E138" s="15"/>
      <c r="F138" s="16"/>
      <c r="G138" s="16"/>
      <c r="H138" s="17"/>
      <c r="I138" s="18">
        <f>SUM(I139:I140)</f>
        <v>34624.870000000003</v>
      </c>
    </row>
    <row r="139" spans="1:9" ht="12" customHeight="1" x14ac:dyDescent="0.3">
      <c r="A139" s="20" t="s">
        <v>356</v>
      </c>
      <c r="B139" s="20" t="s">
        <v>357</v>
      </c>
      <c r="C139" s="21" t="s">
        <v>33</v>
      </c>
      <c r="D139" s="29" t="s">
        <v>358</v>
      </c>
      <c r="E139" s="20" t="s">
        <v>30</v>
      </c>
      <c r="F139" s="22">
        <v>1</v>
      </c>
      <c r="G139" s="22">
        <v>637.71</v>
      </c>
      <c r="H139" s="23">
        <v>818.5</v>
      </c>
      <c r="I139" s="23">
        <f>ROUND(F139*H139,2)</f>
        <v>818.5</v>
      </c>
    </row>
    <row r="140" spans="1:9" ht="12" customHeight="1" x14ac:dyDescent="0.3">
      <c r="A140" s="20" t="s">
        <v>359</v>
      </c>
      <c r="B140" s="20" t="s">
        <v>360</v>
      </c>
      <c r="C140" s="21" t="s">
        <v>33</v>
      </c>
      <c r="D140" s="29" t="s">
        <v>361</v>
      </c>
      <c r="E140" s="20" t="s">
        <v>30</v>
      </c>
      <c r="F140" s="22">
        <v>17</v>
      </c>
      <c r="G140" s="22">
        <v>1549.37</v>
      </c>
      <c r="H140" s="23">
        <v>1988.61</v>
      </c>
      <c r="I140" s="23">
        <f>ROUND(F140*H140,2)</f>
        <v>33806.370000000003</v>
      </c>
    </row>
    <row r="141" spans="1:9" s="19" customFormat="1" x14ac:dyDescent="0.3">
      <c r="A141" s="13" t="s">
        <v>362</v>
      </c>
      <c r="B141" s="14"/>
      <c r="C141" s="15"/>
      <c r="D141" s="15" t="s">
        <v>363</v>
      </c>
      <c r="E141" s="15"/>
      <c r="F141" s="16"/>
      <c r="G141" s="16"/>
      <c r="H141" s="17"/>
      <c r="I141" s="18">
        <f>SUM(I142:I143)</f>
        <v>24634.890000000003</v>
      </c>
    </row>
    <row r="142" spans="1:9" ht="27.6" x14ac:dyDescent="0.3">
      <c r="A142" s="20" t="s">
        <v>364</v>
      </c>
      <c r="B142" s="20" t="s">
        <v>365</v>
      </c>
      <c r="C142" s="21" t="s">
        <v>18</v>
      </c>
      <c r="D142" s="21" t="s">
        <v>366</v>
      </c>
      <c r="E142" s="20" t="s">
        <v>30</v>
      </c>
      <c r="F142" s="22">
        <v>3</v>
      </c>
      <c r="G142" s="22">
        <v>6249.17</v>
      </c>
      <c r="H142" s="23">
        <v>8020.8</v>
      </c>
      <c r="I142" s="23">
        <f>ROUND(F142*H142,2)</f>
        <v>24062.400000000001</v>
      </c>
    </row>
    <row r="143" spans="1:9" ht="12" customHeight="1" x14ac:dyDescent="0.3">
      <c r="A143" s="20" t="s">
        <v>367</v>
      </c>
      <c r="B143" s="20" t="s">
        <v>368</v>
      </c>
      <c r="C143" s="21" t="s">
        <v>33</v>
      </c>
      <c r="D143" s="21" t="s">
        <v>369</v>
      </c>
      <c r="E143" s="20" t="s">
        <v>30</v>
      </c>
      <c r="F143" s="22">
        <v>1</v>
      </c>
      <c r="G143" s="22">
        <v>446.04</v>
      </c>
      <c r="H143" s="23">
        <v>572.49</v>
      </c>
      <c r="I143" s="23">
        <f>ROUND(F143*H143,2)</f>
        <v>572.49</v>
      </c>
    </row>
    <row r="144" spans="1:9" s="19" customFormat="1" x14ac:dyDescent="0.3">
      <c r="A144" s="13" t="s">
        <v>370</v>
      </c>
      <c r="B144" s="14"/>
      <c r="C144" s="15"/>
      <c r="D144" s="15" t="s">
        <v>371</v>
      </c>
      <c r="E144" s="15"/>
      <c r="F144" s="16"/>
      <c r="G144" s="16"/>
      <c r="H144" s="17"/>
      <c r="I144" s="18">
        <f>SUM(I145:I148)</f>
        <v>12724.08</v>
      </c>
    </row>
    <row r="145" spans="1:9" ht="12" customHeight="1" x14ac:dyDescent="0.3">
      <c r="A145" s="20" t="s">
        <v>372</v>
      </c>
      <c r="B145" s="20" t="s">
        <v>373</v>
      </c>
      <c r="C145" s="21" t="s">
        <v>18</v>
      </c>
      <c r="D145" s="29" t="s">
        <v>374</v>
      </c>
      <c r="E145" s="20" t="s">
        <v>58</v>
      </c>
      <c r="F145" s="22">
        <v>2.99</v>
      </c>
      <c r="G145" s="22">
        <v>207.51</v>
      </c>
      <c r="H145" s="23">
        <v>266.33</v>
      </c>
      <c r="I145" s="23">
        <f>ROUND(F145*H145,2)</f>
        <v>796.33</v>
      </c>
    </row>
    <row r="146" spans="1:9" ht="27.6" x14ac:dyDescent="0.3">
      <c r="A146" s="20" t="s">
        <v>375</v>
      </c>
      <c r="B146" s="20" t="s">
        <v>376</v>
      </c>
      <c r="C146" s="21" t="s">
        <v>18</v>
      </c>
      <c r="D146" s="29" t="s">
        <v>377</v>
      </c>
      <c r="E146" s="20" t="s">
        <v>58</v>
      </c>
      <c r="F146" s="22">
        <v>9.74</v>
      </c>
      <c r="G146" s="22">
        <v>549.20000000000005</v>
      </c>
      <c r="H146" s="23">
        <v>704.89</v>
      </c>
      <c r="I146" s="23">
        <f>ROUND(F146*H146,2)</f>
        <v>6865.63</v>
      </c>
    </row>
    <row r="147" spans="1:9" ht="12" customHeight="1" x14ac:dyDescent="0.3">
      <c r="A147" s="20" t="s">
        <v>378</v>
      </c>
      <c r="B147" s="20" t="s">
        <v>379</v>
      </c>
      <c r="C147" s="21" t="s">
        <v>44</v>
      </c>
      <c r="D147" s="29" t="s">
        <v>380</v>
      </c>
      <c r="E147" s="20" t="s">
        <v>30</v>
      </c>
      <c r="F147" s="22">
        <v>2</v>
      </c>
      <c r="G147" s="22">
        <v>1196.6199999999999</v>
      </c>
      <c r="H147" s="23">
        <v>1535.86</v>
      </c>
      <c r="I147" s="23">
        <f>ROUND(F147*H147,2)</f>
        <v>3071.72</v>
      </c>
    </row>
    <row r="148" spans="1:9" ht="12" customHeight="1" x14ac:dyDescent="0.3">
      <c r="A148" s="20" t="s">
        <v>381</v>
      </c>
      <c r="B148" s="20" t="s">
        <v>382</v>
      </c>
      <c r="C148" s="21" t="s">
        <v>44</v>
      </c>
      <c r="D148" s="29" t="s">
        <v>383</v>
      </c>
      <c r="E148" s="20" t="s">
        <v>58</v>
      </c>
      <c r="F148" s="22">
        <v>3.2</v>
      </c>
      <c r="G148" s="22">
        <v>484.62</v>
      </c>
      <c r="H148" s="23">
        <v>622</v>
      </c>
      <c r="I148" s="23">
        <f>ROUND(F148*H148,2)</f>
        <v>1990.4</v>
      </c>
    </row>
    <row r="149" spans="1:9" s="19" customFormat="1" x14ac:dyDescent="0.3">
      <c r="A149" s="13" t="s">
        <v>384</v>
      </c>
      <c r="B149" s="14"/>
      <c r="C149" s="15"/>
      <c r="D149" s="15" t="s">
        <v>385</v>
      </c>
      <c r="E149" s="15"/>
      <c r="F149" s="16"/>
      <c r="G149" s="16"/>
      <c r="H149" s="17"/>
      <c r="I149" s="18">
        <f>I150</f>
        <v>13905.25</v>
      </c>
    </row>
    <row r="150" spans="1:9" s="31" customFormat="1" ht="12" customHeight="1" x14ac:dyDescent="0.3">
      <c r="A150" s="20" t="s">
        <v>386</v>
      </c>
      <c r="B150" s="20" t="s">
        <v>387</v>
      </c>
      <c r="C150" s="21" t="s">
        <v>33</v>
      </c>
      <c r="D150" s="21" t="s">
        <v>388</v>
      </c>
      <c r="E150" s="20" t="s">
        <v>58</v>
      </c>
      <c r="F150" s="22">
        <v>25.42</v>
      </c>
      <c r="G150" s="22">
        <v>426.2</v>
      </c>
      <c r="H150" s="23">
        <v>547.02</v>
      </c>
      <c r="I150" s="23">
        <f>ROUND(F150*H150,2)</f>
        <v>13905.25</v>
      </c>
    </row>
    <row r="151" spans="1:9" s="19" customFormat="1" x14ac:dyDescent="0.3">
      <c r="A151" s="13" t="s">
        <v>389</v>
      </c>
      <c r="B151" s="14"/>
      <c r="C151" s="15"/>
      <c r="D151" s="15" t="s">
        <v>390</v>
      </c>
      <c r="E151" s="15"/>
      <c r="F151" s="16"/>
      <c r="G151" s="16"/>
      <c r="H151" s="17"/>
      <c r="I151" s="18">
        <f>I152+I157</f>
        <v>50691.420000000006</v>
      </c>
    </row>
    <row r="152" spans="1:9" s="19" customFormat="1" x14ac:dyDescent="0.3">
      <c r="A152" s="13" t="s">
        <v>391</v>
      </c>
      <c r="B152" s="14"/>
      <c r="C152" s="15"/>
      <c r="D152" s="15" t="s">
        <v>392</v>
      </c>
      <c r="E152" s="15"/>
      <c r="F152" s="16"/>
      <c r="G152" s="16"/>
      <c r="H152" s="17"/>
      <c r="I152" s="18">
        <f>SUM(I153:I156)</f>
        <v>46672.710000000006</v>
      </c>
    </row>
    <row r="153" spans="1:9" ht="12" customHeight="1" x14ac:dyDescent="0.3">
      <c r="A153" s="20" t="s">
        <v>393</v>
      </c>
      <c r="B153" s="20" t="s">
        <v>394</v>
      </c>
      <c r="C153" s="21" t="s">
        <v>33</v>
      </c>
      <c r="D153" s="29" t="s">
        <v>395</v>
      </c>
      <c r="E153" s="20" t="s">
        <v>58</v>
      </c>
      <c r="F153" s="22">
        <v>42</v>
      </c>
      <c r="G153" s="22">
        <v>713.45</v>
      </c>
      <c r="H153" s="23">
        <v>915.71</v>
      </c>
      <c r="I153" s="23">
        <f>ROUND(F153*H153,2)</f>
        <v>38459.82</v>
      </c>
    </row>
    <row r="154" spans="1:9" ht="52.95" customHeight="1" x14ac:dyDescent="0.3">
      <c r="A154" s="20" t="s">
        <v>396</v>
      </c>
      <c r="B154" s="20" t="s">
        <v>397</v>
      </c>
      <c r="C154" s="21" t="s">
        <v>18</v>
      </c>
      <c r="D154" s="29" t="s">
        <v>398</v>
      </c>
      <c r="E154" s="20" t="s">
        <v>399</v>
      </c>
      <c r="F154" s="22">
        <v>42</v>
      </c>
      <c r="G154" s="22">
        <v>102.48</v>
      </c>
      <c r="H154" s="23">
        <v>131.53</v>
      </c>
      <c r="I154" s="23">
        <f>ROUND(F154*H154,2)</f>
        <v>5524.26</v>
      </c>
    </row>
    <row r="155" spans="1:9" ht="41.4" x14ac:dyDescent="0.3">
      <c r="A155" s="20" t="s">
        <v>400</v>
      </c>
      <c r="B155" s="20" t="s">
        <v>401</v>
      </c>
      <c r="C155" s="21" t="s">
        <v>44</v>
      </c>
      <c r="D155" s="29" t="s">
        <v>402</v>
      </c>
      <c r="E155" s="20" t="s">
        <v>58</v>
      </c>
      <c r="F155" s="22">
        <v>3.78</v>
      </c>
      <c r="G155" s="22">
        <v>529.28</v>
      </c>
      <c r="H155" s="23">
        <v>679.33</v>
      </c>
      <c r="I155" s="23">
        <f>ROUND(F155*H155,2)</f>
        <v>2567.87</v>
      </c>
    </row>
    <row r="156" spans="1:9" ht="27.6" x14ac:dyDescent="0.3">
      <c r="A156" s="20" t="s">
        <v>403</v>
      </c>
      <c r="B156" s="20" t="s">
        <v>404</v>
      </c>
      <c r="C156" s="21" t="s">
        <v>18</v>
      </c>
      <c r="D156" s="29" t="s">
        <v>405</v>
      </c>
      <c r="E156" s="20" t="s">
        <v>58</v>
      </c>
      <c r="F156" s="22">
        <v>0.7</v>
      </c>
      <c r="G156" s="22">
        <v>134.41</v>
      </c>
      <c r="H156" s="23">
        <v>172.51</v>
      </c>
      <c r="I156" s="23">
        <f>ROUND(F156*H156,2)</f>
        <v>120.76</v>
      </c>
    </row>
    <row r="157" spans="1:9" s="19" customFormat="1" x14ac:dyDescent="0.3">
      <c r="A157" s="13" t="s">
        <v>406</v>
      </c>
      <c r="B157" s="14"/>
      <c r="C157" s="15"/>
      <c r="D157" s="15" t="s">
        <v>407</v>
      </c>
      <c r="E157" s="15"/>
      <c r="F157" s="16"/>
      <c r="G157" s="16"/>
      <c r="H157" s="17"/>
      <c r="I157" s="18">
        <f>SUM(I158:I159)</f>
        <v>4018.71</v>
      </c>
    </row>
    <row r="158" spans="1:9" ht="27.6" x14ac:dyDescent="0.3">
      <c r="A158" s="20" t="s">
        <v>408</v>
      </c>
      <c r="B158" s="20" t="s">
        <v>409</v>
      </c>
      <c r="C158" s="21" t="s">
        <v>18</v>
      </c>
      <c r="D158" s="29" t="s">
        <v>410</v>
      </c>
      <c r="E158" s="20" t="s">
        <v>58</v>
      </c>
      <c r="F158" s="22">
        <v>0.56000000000000005</v>
      </c>
      <c r="G158" s="22">
        <v>1666.91</v>
      </c>
      <c r="H158" s="23">
        <v>2139.4699999999998</v>
      </c>
      <c r="I158" s="23">
        <f>ROUND(F158*H158,2)</f>
        <v>1198.0999999999999</v>
      </c>
    </row>
    <row r="159" spans="1:9" s="31" customFormat="1" ht="27.6" x14ac:dyDescent="0.3">
      <c r="A159" s="20" t="s">
        <v>411</v>
      </c>
      <c r="B159" s="20" t="s">
        <v>412</v>
      </c>
      <c r="C159" s="21" t="s">
        <v>18</v>
      </c>
      <c r="D159" s="29" t="s">
        <v>413</v>
      </c>
      <c r="E159" s="20" t="s">
        <v>58</v>
      </c>
      <c r="F159" s="22">
        <v>2.19</v>
      </c>
      <c r="G159" s="22">
        <v>1003.47</v>
      </c>
      <c r="H159" s="23">
        <v>1287.95</v>
      </c>
      <c r="I159" s="23">
        <f>ROUND(F159*H159,2)</f>
        <v>2820.61</v>
      </c>
    </row>
    <row r="160" spans="1:9" s="19" customFormat="1" x14ac:dyDescent="0.3">
      <c r="A160" s="13" t="s">
        <v>414</v>
      </c>
      <c r="B160" s="14"/>
      <c r="C160" s="15"/>
      <c r="D160" s="15" t="s">
        <v>415</v>
      </c>
      <c r="E160" s="15"/>
      <c r="F160" s="16"/>
      <c r="G160" s="16"/>
      <c r="H160" s="17"/>
      <c r="I160" s="18">
        <f>I161</f>
        <v>8832.93</v>
      </c>
    </row>
    <row r="161" spans="1:9" s="31" customFormat="1" x14ac:dyDescent="0.3">
      <c r="A161" s="20" t="s">
        <v>416</v>
      </c>
      <c r="B161" s="20" t="s">
        <v>417</v>
      </c>
      <c r="C161" s="21" t="s">
        <v>105</v>
      </c>
      <c r="D161" s="21" t="s">
        <v>418</v>
      </c>
      <c r="E161" s="20" t="s">
        <v>58</v>
      </c>
      <c r="F161" s="22">
        <v>42.87</v>
      </c>
      <c r="G161" s="22">
        <v>160.53</v>
      </c>
      <c r="H161" s="23">
        <v>206.04</v>
      </c>
      <c r="I161" s="23">
        <f>ROUND(F161*H161,2)</f>
        <v>8832.93</v>
      </c>
    </row>
    <row r="162" spans="1:9" s="19" customFormat="1" x14ac:dyDescent="0.3">
      <c r="A162" s="13" t="s">
        <v>419</v>
      </c>
      <c r="B162" s="14"/>
      <c r="C162" s="15"/>
      <c r="D162" s="15" t="s">
        <v>420</v>
      </c>
      <c r="E162" s="15"/>
      <c r="F162" s="16"/>
      <c r="G162" s="16"/>
      <c r="H162" s="17"/>
      <c r="I162" s="18">
        <f>I163</f>
        <v>29538.42</v>
      </c>
    </row>
    <row r="163" spans="1:9" ht="27.6" x14ac:dyDescent="0.3">
      <c r="A163" s="20" t="s">
        <v>421</v>
      </c>
      <c r="B163" s="20" t="s">
        <v>422</v>
      </c>
      <c r="C163" s="21" t="s">
        <v>44</v>
      </c>
      <c r="D163" s="29" t="s">
        <v>423</v>
      </c>
      <c r="E163" s="20" t="s">
        <v>58</v>
      </c>
      <c r="F163" s="22">
        <v>63.2</v>
      </c>
      <c r="G163" s="22">
        <v>364.15</v>
      </c>
      <c r="H163" s="23">
        <v>467.38</v>
      </c>
      <c r="I163" s="23">
        <f>ROUND(F163*H163,2)</f>
        <v>29538.42</v>
      </c>
    </row>
    <row r="164" spans="1:9" s="19" customFormat="1" x14ac:dyDescent="0.3">
      <c r="A164" s="13" t="s">
        <v>424</v>
      </c>
      <c r="B164" s="14"/>
      <c r="C164" s="15"/>
      <c r="D164" s="15" t="s">
        <v>425</v>
      </c>
      <c r="E164" s="15"/>
      <c r="F164" s="16"/>
      <c r="G164" s="16"/>
      <c r="H164" s="17"/>
      <c r="I164" s="18">
        <f>I165</f>
        <v>19970.080000000002</v>
      </c>
    </row>
    <row r="165" spans="1:9" s="19" customFormat="1" x14ac:dyDescent="0.3">
      <c r="A165" s="13" t="s">
        <v>426</v>
      </c>
      <c r="B165" s="14"/>
      <c r="C165" s="15"/>
      <c r="D165" s="15" t="s">
        <v>427</v>
      </c>
      <c r="E165" s="15"/>
      <c r="F165" s="16"/>
      <c r="G165" s="16"/>
      <c r="H165" s="17"/>
      <c r="I165" s="18">
        <f>SUM(I166:I180)</f>
        <v>19970.080000000002</v>
      </c>
    </row>
    <row r="166" spans="1:9" s="31" customFormat="1" ht="27.6" x14ac:dyDescent="0.3">
      <c r="A166" s="20" t="s">
        <v>428</v>
      </c>
      <c r="B166" s="20" t="s">
        <v>429</v>
      </c>
      <c r="C166" s="21" t="s">
        <v>18</v>
      </c>
      <c r="D166" s="29" t="s">
        <v>430</v>
      </c>
      <c r="E166" s="20" t="s">
        <v>30</v>
      </c>
      <c r="F166" s="22">
        <v>2</v>
      </c>
      <c r="G166" s="22">
        <v>2724.61</v>
      </c>
      <c r="H166" s="23">
        <v>3497.03</v>
      </c>
      <c r="I166" s="23">
        <f t="shared" ref="I166:I180" si="3">ROUND(F166*H166,2)</f>
        <v>6994.06</v>
      </c>
    </row>
    <row r="167" spans="1:9" x14ac:dyDescent="0.3">
      <c r="A167" s="20" t="s">
        <v>431</v>
      </c>
      <c r="B167" s="20" t="s">
        <v>432</v>
      </c>
      <c r="C167" s="21" t="s">
        <v>86</v>
      </c>
      <c r="D167" s="29" t="s">
        <v>433</v>
      </c>
      <c r="E167" s="20" t="s">
        <v>434</v>
      </c>
      <c r="F167" s="22">
        <v>1</v>
      </c>
      <c r="G167" s="22">
        <v>429.06</v>
      </c>
      <c r="H167" s="23">
        <v>550.69000000000005</v>
      </c>
      <c r="I167" s="23">
        <f t="shared" si="3"/>
        <v>550.69000000000005</v>
      </c>
    </row>
    <row r="168" spans="1:9" ht="41.4" x14ac:dyDescent="0.3">
      <c r="A168" s="20" t="s">
        <v>435</v>
      </c>
      <c r="B168" s="20" t="s">
        <v>436</v>
      </c>
      <c r="C168" s="21" t="s">
        <v>44</v>
      </c>
      <c r="D168" s="29" t="s">
        <v>437</v>
      </c>
      <c r="E168" s="20" t="s">
        <v>30</v>
      </c>
      <c r="F168" s="22">
        <v>19</v>
      </c>
      <c r="G168" s="22">
        <v>85.52</v>
      </c>
      <c r="H168" s="23">
        <v>109.76</v>
      </c>
      <c r="I168" s="23">
        <f t="shared" si="3"/>
        <v>2085.44</v>
      </c>
    </row>
    <row r="169" spans="1:9" ht="27.6" x14ac:dyDescent="0.3">
      <c r="A169" s="20" t="s">
        <v>438</v>
      </c>
      <c r="B169" s="20" t="s">
        <v>439</v>
      </c>
      <c r="C169" s="21" t="s">
        <v>18</v>
      </c>
      <c r="D169" s="29" t="s">
        <v>440</v>
      </c>
      <c r="E169" s="20" t="s">
        <v>30</v>
      </c>
      <c r="F169" s="22">
        <v>3</v>
      </c>
      <c r="G169" s="22">
        <v>110.75</v>
      </c>
      <c r="H169" s="23">
        <v>142.13999999999999</v>
      </c>
      <c r="I169" s="23">
        <f t="shared" si="3"/>
        <v>426.42</v>
      </c>
    </row>
    <row r="170" spans="1:9" ht="27.6" x14ac:dyDescent="0.3">
      <c r="A170" s="20" t="s">
        <v>441</v>
      </c>
      <c r="B170" s="20" t="s">
        <v>442</v>
      </c>
      <c r="C170" s="21" t="s">
        <v>18</v>
      </c>
      <c r="D170" s="29" t="s">
        <v>443</v>
      </c>
      <c r="E170" s="20" t="s">
        <v>30</v>
      </c>
      <c r="F170" s="22">
        <v>1</v>
      </c>
      <c r="G170" s="22">
        <v>2524.91</v>
      </c>
      <c r="H170" s="23">
        <v>2936.97</v>
      </c>
      <c r="I170" s="23">
        <f t="shared" si="3"/>
        <v>2936.97</v>
      </c>
    </row>
    <row r="171" spans="1:9" ht="39" customHeight="1" x14ac:dyDescent="0.3">
      <c r="A171" s="20" t="s">
        <v>444</v>
      </c>
      <c r="B171" s="20" t="s">
        <v>445</v>
      </c>
      <c r="C171" s="21" t="s">
        <v>44</v>
      </c>
      <c r="D171" s="29" t="s">
        <v>446</v>
      </c>
      <c r="E171" s="20" t="s">
        <v>30</v>
      </c>
      <c r="F171" s="22">
        <v>12</v>
      </c>
      <c r="G171" s="22">
        <v>48.6</v>
      </c>
      <c r="H171" s="23">
        <v>62.37</v>
      </c>
      <c r="I171" s="23">
        <f t="shared" si="3"/>
        <v>748.44</v>
      </c>
    </row>
    <row r="172" spans="1:9" ht="41.4" x14ac:dyDescent="0.3">
      <c r="A172" s="20" t="s">
        <v>447</v>
      </c>
      <c r="B172" s="20" t="s">
        <v>448</v>
      </c>
      <c r="C172" s="21" t="s">
        <v>44</v>
      </c>
      <c r="D172" s="29" t="s">
        <v>449</v>
      </c>
      <c r="E172" s="20" t="s">
        <v>83</v>
      </c>
      <c r="F172" s="22">
        <v>25</v>
      </c>
      <c r="G172" s="22">
        <v>38.47</v>
      </c>
      <c r="H172" s="23">
        <v>49.37</v>
      </c>
      <c r="I172" s="23">
        <f t="shared" si="3"/>
        <v>1234.25</v>
      </c>
    </row>
    <row r="173" spans="1:9" ht="41.4" x14ac:dyDescent="0.3">
      <c r="A173" s="20" t="s">
        <v>450</v>
      </c>
      <c r="B173" s="20" t="s">
        <v>451</v>
      </c>
      <c r="C173" s="21" t="s">
        <v>44</v>
      </c>
      <c r="D173" s="29" t="s">
        <v>452</v>
      </c>
      <c r="E173" s="20" t="s">
        <v>83</v>
      </c>
      <c r="F173" s="22">
        <v>56.21</v>
      </c>
      <c r="G173" s="22">
        <v>31.25</v>
      </c>
      <c r="H173" s="23">
        <v>40.1</v>
      </c>
      <c r="I173" s="23">
        <f t="shared" si="3"/>
        <v>2254.02</v>
      </c>
    </row>
    <row r="174" spans="1:9" ht="55.2" x14ac:dyDescent="0.3">
      <c r="A174" s="20" t="s">
        <v>453</v>
      </c>
      <c r="B174" s="20" t="s">
        <v>454</v>
      </c>
      <c r="C174" s="21" t="s">
        <v>44</v>
      </c>
      <c r="D174" s="29" t="s">
        <v>455</v>
      </c>
      <c r="E174" s="20" t="s">
        <v>83</v>
      </c>
      <c r="F174" s="22">
        <v>3.75</v>
      </c>
      <c r="G174" s="22">
        <v>27.45</v>
      </c>
      <c r="H174" s="23">
        <v>35.229999999999997</v>
      </c>
      <c r="I174" s="23">
        <f t="shared" si="3"/>
        <v>132.11000000000001</v>
      </c>
    </row>
    <row r="175" spans="1:9" ht="55.2" x14ac:dyDescent="0.3">
      <c r="A175" s="20" t="s">
        <v>456</v>
      </c>
      <c r="B175" s="20" t="s">
        <v>457</v>
      </c>
      <c r="C175" s="21" t="s">
        <v>44</v>
      </c>
      <c r="D175" s="29" t="s">
        <v>458</v>
      </c>
      <c r="E175" s="20" t="s">
        <v>83</v>
      </c>
      <c r="F175" s="22">
        <v>19.399999999999999</v>
      </c>
      <c r="G175" s="22">
        <v>24.41</v>
      </c>
      <c r="H175" s="23">
        <v>31.33</v>
      </c>
      <c r="I175" s="23">
        <f t="shared" si="3"/>
        <v>607.79999999999995</v>
      </c>
    </row>
    <row r="176" spans="1:9" x14ac:dyDescent="0.3">
      <c r="A176" s="20" t="s">
        <v>459</v>
      </c>
      <c r="B176" s="20" t="s">
        <v>460</v>
      </c>
      <c r="C176" s="21" t="s">
        <v>18</v>
      </c>
      <c r="D176" s="29" t="s">
        <v>461</v>
      </c>
      <c r="E176" s="20" t="s">
        <v>30</v>
      </c>
      <c r="F176" s="22">
        <v>9</v>
      </c>
      <c r="G176" s="22">
        <v>3.31</v>
      </c>
      <c r="H176" s="23">
        <v>4.24</v>
      </c>
      <c r="I176" s="23">
        <f t="shared" si="3"/>
        <v>38.159999999999997</v>
      </c>
    </row>
    <row r="177" spans="1:9" ht="27.6" x14ac:dyDescent="0.3">
      <c r="A177" s="20" t="s">
        <v>462</v>
      </c>
      <c r="B177" s="20" t="s">
        <v>463</v>
      </c>
      <c r="C177" s="21" t="s">
        <v>44</v>
      </c>
      <c r="D177" s="29" t="s">
        <v>464</v>
      </c>
      <c r="E177" s="20" t="s">
        <v>30</v>
      </c>
      <c r="F177" s="22">
        <v>9</v>
      </c>
      <c r="G177" s="22">
        <v>71.92</v>
      </c>
      <c r="H177" s="23">
        <v>92.3</v>
      </c>
      <c r="I177" s="23">
        <f t="shared" si="3"/>
        <v>830.7</v>
      </c>
    </row>
    <row r="178" spans="1:9" x14ac:dyDescent="0.3">
      <c r="A178" s="20" t="s">
        <v>465</v>
      </c>
      <c r="B178" s="20" t="s">
        <v>466</v>
      </c>
      <c r="C178" s="21" t="s">
        <v>18</v>
      </c>
      <c r="D178" s="29" t="s">
        <v>467</v>
      </c>
      <c r="E178" s="20" t="s">
        <v>30</v>
      </c>
      <c r="F178" s="22">
        <v>19</v>
      </c>
      <c r="G178" s="22">
        <v>3.38</v>
      </c>
      <c r="H178" s="23">
        <v>4.33</v>
      </c>
      <c r="I178" s="23">
        <f t="shared" si="3"/>
        <v>82.27</v>
      </c>
    </row>
    <row r="179" spans="1:9" ht="27.6" x14ac:dyDescent="0.3">
      <c r="A179" s="20" t="s">
        <v>468</v>
      </c>
      <c r="B179" s="20" t="s">
        <v>469</v>
      </c>
      <c r="C179" s="21" t="s">
        <v>44</v>
      </c>
      <c r="D179" s="29" t="s">
        <v>470</v>
      </c>
      <c r="E179" s="20" t="s">
        <v>30</v>
      </c>
      <c r="F179" s="22">
        <v>7</v>
      </c>
      <c r="G179" s="22">
        <v>53.21</v>
      </c>
      <c r="H179" s="23">
        <v>68.290000000000006</v>
      </c>
      <c r="I179" s="23">
        <f t="shared" si="3"/>
        <v>478.03</v>
      </c>
    </row>
    <row r="180" spans="1:9" ht="27.6" x14ac:dyDescent="0.3">
      <c r="A180" s="20" t="s">
        <v>471</v>
      </c>
      <c r="B180" s="20" t="s">
        <v>472</v>
      </c>
      <c r="C180" s="21" t="s">
        <v>44</v>
      </c>
      <c r="D180" s="29" t="s">
        <v>473</v>
      </c>
      <c r="E180" s="20" t="s">
        <v>30</v>
      </c>
      <c r="F180" s="22">
        <v>6</v>
      </c>
      <c r="G180" s="22">
        <v>74.11</v>
      </c>
      <c r="H180" s="23">
        <v>95.12</v>
      </c>
      <c r="I180" s="23">
        <f t="shared" si="3"/>
        <v>570.72</v>
      </c>
    </row>
    <row r="181" spans="1:9" s="19" customFormat="1" x14ac:dyDescent="0.3">
      <c r="A181" s="13" t="s">
        <v>474</v>
      </c>
      <c r="B181" s="14"/>
      <c r="C181" s="15"/>
      <c r="D181" s="15" t="s">
        <v>475</v>
      </c>
      <c r="E181" s="15"/>
      <c r="F181" s="16"/>
      <c r="G181" s="16"/>
      <c r="H181" s="17"/>
      <c r="I181" s="18">
        <f>I182+I192</f>
        <v>23575.75</v>
      </c>
    </row>
    <row r="182" spans="1:9" s="19" customFormat="1" x14ac:dyDescent="0.3">
      <c r="A182" s="13" t="s">
        <v>476</v>
      </c>
      <c r="B182" s="14"/>
      <c r="C182" s="15"/>
      <c r="D182" s="15" t="s">
        <v>477</v>
      </c>
      <c r="E182" s="15"/>
      <c r="F182" s="16"/>
      <c r="G182" s="16"/>
      <c r="H182" s="17"/>
      <c r="I182" s="18">
        <f>SUM(I183:I191)</f>
        <v>12897.899999999998</v>
      </c>
    </row>
    <row r="183" spans="1:9" ht="55.2" x14ac:dyDescent="0.3">
      <c r="A183" s="20" t="s">
        <v>478</v>
      </c>
      <c r="B183" s="20" t="s">
        <v>479</v>
      </c>
      <c r="C183" s="21" t="s">
        <v>44</v>
      </c>
      <c r="D183" s="29" t="s">
        <v>480</v>
      </c>
      <c r="E183" s="20" t="s">
        <v>83</v>
      </c>
      <c r="F183" s="22">
        <v>9.15</v>
      </c>
      <c r="G183" s="22">
        <v>35.76</v>
      </c>
      <c r="H183" s="23">
        <v>45.89</v>
      </c>
      <c r="I183" s="23">
        <f t="shared" ref="I183:I191" si="4">ROUND(F183*H183,2)</f>
        <v>419.89</v>
      </c>
    </row>
    <row r="184" spans="1:9" ht="55.2" x14ac:dyDescent="0.3">
      <c r="A184" s="20" t="s">
        <v>481</v>
      </c>
      <c r="B184" s="20" t="s">
        <v>482</v>
      </c>
      <c r="C184" s="21" t="s">
        <v>44</v>
      </c>
      <c r="D184" s="29" t="s">
        <v>483</v>
      </c>
      <c r="E184" s="20" t="s">
        <v>83</v>
      </c>
      <c r="F184" s="22">
        <v>33.549999999999997</v>
      </c>
      <c r="G184" s="22">
        <v>58.39</v>
      </c>
      <c r="H184" s="23">
        <v>74.94</v>
      </c>
      <c r="I184" s="23">
        <f t="shared" si="4"/>
        <v>2514.2399999999998</v>
      </c>
    </row>
    <row r="185" spans="1:9" ht="55.2" x14ac:dyDescent="0.3">
      <c r="A185" s="20" t="s">
        <v>484</v>
      </c>
      <c r="B185" s="20" t="s">
        <v>485</v>
      </c>
      <c r="C185" s="21" t="s">
        <v>44</v>
      </c>
      <c r="D185" s="29" t="s">
        <v>486</v>
      </c>
      <c r="E185" s="20" t="s">
        <v>83</v>
      </c>
      <c r="F185" s="22">
        <v>65.400000000000006</v>
      </c>
      <c r="G185" s="22">
        <v>49.61</v>
      </c>
      <c r="H185" s="23">
        <v>63.67</v>
      </c>
      <c r="I185" s="23">
        <f t="shared" si="4"/>
        <v>4164.0200000000004</v>
      </c>
    </row>
    <row r="186" spans="1:9" s="31" customFormat="1" x14ac:dyDescent="0.3">
      <c r="A186" s="20" t="s">
        <v>487</v>
      </c>
      <c r="B186" s="20" t="s">
        <v>488</v>
      </c>
      <c r="C186" s="21" t="s">
        <v>105</v>
      </c>
      <c r="D186" s="29" t="s">
        <v>489</v>
      </c>
      <c r="E186" s="20" t="s">
        <v>30</v>
      </c>
      <c r="F186" s="22">
        <v>2</v>
      </c>
      <c r="G186" s="22">
        <v>227.3</v>
      </c>
      <c r="H186" s="23">
        <v>291.73</v>
      </c>
      <c r="I186" s="23">
        <f t="shared" si="4"/>
        <v>583.46</v>
      </c>
    </row>
    <row r="187" spans="1:9" x14ac:dyDescent="0.3">
      <c r="A187" s="20" t="s">
        <v>490</v>
      </c>
      <c r="B187" s="20" t="s">
        <v>491</v>
      </c>
      <c r="C187" s="21" t="s">
        <v>18</v>
      </c>
      <c r="D187" s="29" t="s">
        <v>492</v>
      </c>
      <c r="E187" s="20" t="s">
        <v>30</v>
      </c>
      <c r="F187" s="22">
        <v>8</v>
      </c>
      <c r="G187" s="22">
        <v>436.86</v>
      </c>
      <c r="H187" s="23">
        <v>560.70000000000005</v>
      </c>
      <c r="I187" s="23">
        <f t="shared" si="4"/>
        <v>4485.6000000000004</v>
      </c>
    </row>
    <row r="188" spans="1:9" x14ac:dyDescent="0.3">
      <c r="A188" s="20" t="s">
        <v>493</v>
      </c>
      <c r="B188" s="20" t="s">
        <v>494</v>
      </c>
      <c r="C188" s="21" t="s">
        <v>33</v>
      </c>
      <c r="D188" s="29" t="s">
        <v>495</v>
      </c>
      <c r="E188" s="20" t="s">
        <v>30</v>
      </c>
      <c r="F188" s="22">
        <v>2</v>
      </c>
      <c r="G188" s="22">
        <v>63.37</v>
      </c>
      <c r="H188" s="23">
        <v>81.33</v>
      </c>
      <c r="I188" s="23">
        <f t="shared" si="4"/>
        <v>162.66</v>
      </c>
    </row>
    <row r="189" spans="1:9" ht="12" customHeight="1" x14ac:dyDescent="0.3">
      <c r="A189" s="20" t="s">
        <v>496</v>
      </c>
      <c r="B189" s="20" t="s">
        <v>497</v>
      </c>
      <c r="C189" s="21" t="s">
        <v>18</v>
      </c>
      <c r="D189" s="29" t="s">
        <v>498</v>
      </c>
      <c r="E189" s="20" t="s">
        <v>30</v>
      </c>
      <c r="F189" s="22">
        <v>9</v>
      </c>
      <c r="G189" s="22">
        <v>10.69</v>
      </c>
      <c r="H189" s="23">
        <v>13.72</v>
      </c>
      <c r="I189" s="23">
        <f t="shared" si="4"/>
        <v>123.48</v>
      </c>
    </row>
    <row r="190" spans="1:9" x14ac:dyDescent="0.3">
      <c r="A190" s="20" t="s">
        <v>499</v>
      </c>
      <c r="B190" s="20" t="s">
        <v>500</v>
      </c>
      <c r="C190" s="21" t="s">
        <v>18</v>
      </c>
      <c r="D190" s="29" t="s">
        <v>501</v>
      </c>
      <c r="E190" s="20" t="s">
        <v>30</v>
      </c>
      <c r="F190" s="22">
        <v>7</v>
      </c>
      <c r="G190" s="22">
        <v>42.62</v>
      </c>
      <c r="H190" s="23">
        <v>54.7</v>
      </c>
      <c r="I190" s="23">
        <f t="shared" si="4"/>
        <v>382.9</v>
      </c>
    </row>
    <row r="191" spans="1:9" x14ac:dyDescent="0.3">
      <c r="A191" s="20" t="s">
        <v>502</v>
      </c>
      <c r="B191" s="20" t="s">
        <v>503</v>
      </c>
      <c r="C191" s="21" t="s">
        <v>18</v>
      </c>
      <c r="D191" s="29" t="s">
        <v>504</v>
      </c>
      <c r="E191" s="20" t="s">
        <v>30</v>
      </c>
      <c r="F191" s="22">
        <v>5</v>
      </c>
      <c r="G191" s="22">
        <v>9.61</v>
      </c>
      <c r="H191" s="23">
        <v>12.33</v>
      </c>
      <c r="I191" s="23">
        <f t="shared" si="4"/>
        <v>61.65</v>
      </c>
    </row>
    <row r="192" spans="1:9" s="19" customFormat="1" x14ac:dyDescent="0.3">
      <c r="A192" s="13" t="s">
        <v>505</v>
      </c>
      <c r="B192" s="14"/>
      <c r="C192" s="15"/>
      <c r="D192" s="15" t="s">
        <v>506</v>
      </c>
      <c r="E192" s="15"/>
      <c r="F192" s="16"/>
      <c r="G192" s="16"/>
      <c r="H192" s="17"/>
      <c r="I192" s="18">
        <f>SUM(I193:I194)</f>
        <v>10677.85</v>
      </c>
    </row>
    <row r="193" spans="1:9" ht="27.6" x14ac:dyDescent="0.3">
      <c r="A193" s="20" t="s">
        <v>507</v>
      </c>
      <c r="B193" s="20" t="s">
        <v>508</v>
      </c>
      <c r="C193" s="21" t="s">
        <v>18</v>
      </c>
      <c r="D193" s="29" t="s">
        <v>509</v>
      </c>
      <c r="E193" s="20" t="s">
        <v>30</v>
      </c>
      <c r="F193" s="22">
        <v>1</v>
      </c>
      <c r="G193" s="22">
        <v>3844.51</v>
      </c>
      <c r="H193" s="23">
        <v>4934.42</v>
      </c>
      <c r="I193" s="23">
        <f>ROUND(F193*H193,2)</f>
        <v>4934.42</v>
      </c>
    </row>
    <row r="194" spans="1:9" ht="41.4" x14ac:dyDescent="0.3">
      <c r="A194" s="20" t="s">
        <v>510</v>
      </c>
      <c r="B194" s="20" t="s">
        <v>511</v>
      </c>
      <c r="C194" s="21" t="s">
        <v>18</v>
      </c>
      <c r="D194" s="29" t="s">
        <v>512</v>
      </c>
      <c r="E194" s="20" t="s">
        <v>30</v>
      </c>
      <c r="F194" s="22">
        <v>1</v>
      </c>
      <c r="G194" s="22">
        <v>4474.82</v>
      </c>
      <c r="H194" s="23">
        <v>5743.43</v>
      </c>
      <c r="I194" s="23">
        <f>ROUND(F194*H194,2)</f>
        <v>5743.43</v>
      </c>
    </row>
    <row r="195" spans="1:9" s="19" customFormat="1" x14ac:dyDescent="0.3">
      <c r="A195" s="13" t="s">
        <v>513</v>
      </c>
      <c r="B195" s="14"/>
      <c r="C195" s="15"/>
      <c r="D195" s="15" t="s">
        <v>514</v>
      </c>
      <c r="E195" s="15"/>
      <c r="F195" s="16"/>
      <c r="G195" s="16"/>
      <c r="H195" s="17"/>
      <c r="I195" s="18">
        <f>I196+I211</f>
        <v>28735.790000000005</v>
      </c>
    </row>
    <row r="196" spans="1:9" s="19" customFormat="1" x14ac:dyDescent="0.3">
      <c r="A196" s="13" t="s">
        <v>515</v>
      </c>
      <c r="B196" s="14"/>
      <c r="C196" s="15"/>
      <c r="D196" s="15" t="s">
        <v>516</v>
      </c>
      <c r="E196" s="15"/>
      <c r="F196" s="16"/>
      <c r="G196" s="16"/>
      <c r="H196" s="17"/>
      <c r="I196" s="18">
        <f>SUM(I197:I210)</f>
        <v>23708.720000000005</v>
      </c>
    </row>
    <row r="197" spans="1:9" ht="27.6" x14ac:dyDescent="0.3">
      <c r="A197" s="20" t="s">
        <v>517</v>
      </c>
      <c r="B197" s="20" t="s">
        <v>518</v>
      </c>
      <c r="C197" s="21" t="s">
        <v>44</v>
      </c>
      <c r="D197" s="29" t="s">
        <v>519</v>
      </c>
      <c r="E197" s="20" t="s">
        <v>30</v>
      </c>
      <c r="F197" s="22">
        <v>3</v>
      </c>
      <c r="G197" s="22">
        <v>626.63</v>
      </c>
      <c r="H197" s="23">
        <v>804.27</v>
      </c>
      <c r="I197" s="23">
        <f t="shared" ref="I197:I210" si="5">ROUND(F197*H197,2)</f>
        <v>2412.81</v>
      </c>
    </row>
    <row r="198" spans="1:9" s="31" customFormat="1" ht="27.6" x14ac:dyDescent="0.3">
      <c r="A198" s="20" t="s">
        <v>520</v>
      </c>
      <c r="B198" s="20" t="s">
        <v>521</v>
      </c>
      <c r="C198" s="21" t="s">
        <v>44</v>
      </c>
      <c r="D198" s="29" t="s">
        <v>522</v>
      </c>
      <c r="E198" s="20" t="s">
        <v>30</v>
      </c>
      <c r="F198" s="22">
        <v>6</v>
      </c>
      <c r="G198" s="22">
        <v>520.91</v>
      </c>
      <c r="H198" s="23">
        <v>668.58</v>
      </c>
      <c r="I198" s="23">
        <f t="shared" si="5"/>
        <v>4011.48</v>
      </c>
    </row>
    <row r="199" spans="1:9" ht="27.6" x14ac:dyDescent="0.3">
      <c r="A199" s="20" t="s">
        <v>523</v>
      </c>
      <c r="B199" s="20" t="s">
        <v>524</v>
      </c>
      <c r="C199" s="21" t="s">
        <v>44</v>
      </c>
      <c r="D199" s="29" t="s">
        <v>525</v>
      </c>
      <c r="E199" s="20" t="s">
        <v>30</v>
      </c>
      <c r="F199" s="22">
        <v>6</v>
      </c>
      <c r="G199" s="22">
        <v>55.43</v>
      </c>
      <c r="H199" s="23">
        <v>71.14</v>
      </c>
      <c r="I199" s="23">
        <f t="shared" si="5"/>
        <v>426.84</v>
      </c>
    </row>
    <row r="200" spans="1:9" ht="41.4" x14ac:dyDescent="0.3">
      <c r="A200" s="20" t="s">
        <v>526</v>
      </c>
      <c r="B200" s="20" t="s">
        <v>527</v>
      </c>
      <c r="C200" s="21" t="s">
        <v>18</v>
      </c>
      <c r="D200" s="29" t="s">
        <v>528</v>
      </c>
      <c r="E200" s="20" t="s">
        <v>30</v>
      </c>
      <c r="F200" s="22">
        <v>1</v>
      </c>
      <c r="G200" s="22">
        <v>798.91</v>
      </c>
      <c r="H200" s="23">
        <v>1025.4000000000001</v>
      </c>
      <c r="I200" s="23">
        <f t="shared" si="5"/>
        <v>1025.4000000000001</v>
      </c>
    </row>
    <row r="201" spans="1:9" x14ac:dyDescent="0.3">
      <c r="A201" s="20" t="s">
        <v>529</v>
      </c>
      <c r="B201" s="20" t="s">
        <v>530</v>
      </c>
      <c r="C201" s="21" t="s">
        <v>33</v>
      </c>
      <c r="D201" s="29" t="s">
        <v>531</v>
      </c>
      <c r="E201" s="20" t="s">
        <v>30</v>
      </c>
      <c r="F201" s="22">
        <v>9</v>
      </c>
      <c r="G201" s="22">
        <v>83.12</v>
      </c>
      <c r="H201" s="23">
        <v>106.68</v>
      </c>
      <c r="I201" s="23">
        <f t="shared" si="5"/>
        <v>960.12</v>
      </c>
    </row>
    <row r="202" spans="1:9" x14ac:dyDescent="0.3">
      <c r="A202" s="20" t="s">
        <v>532</v>
      </c>
      <c r="B202" s="20" t="s">
        <v>533</v>
      </c>
      <c r="C202" s="21" t="s">
        <v>33</v>
      </c>
      <c r="D202" s="29" t="s">
        <v>534</v>
      </c>
      <c r="E202" s="20" t="s">
        <v>30</v>
      </c>
      <c r="F202" s="22">
        <v>1</v>
      </c>
      <c r="G202" s="22">
        <v>1319.47</v>
      </c>
      <c r="H202" s="23">
        <v>1693.53</v>
      </c>
      <c r="I202" s="23">
        <f t="shared" si="5"/>
        <v>1693.53</v>
      </c>
    </row>
    <row r="203" spans="1:9" ht="27.6" x14ac:dyDescent="0.3">
      <c r="A203" s="20" t="s">
        <v>535</v>
      </c>
      <c r="B203" s="20" t="s">
        <v>536</v>
      </c>
      <c r="C203" s="21" t="s">
        <v>44</v>
      </c>
      <c r="D203" s="29" t="s">
        <v>537</v>
      </c>
      <c r="E203" s="20" t="s">
        <v>30</v>
      </c>
      <c r="F203" s="22">
        <v>1</v>
      </c>
      <c r="G203" s="22">
        <v>977.81</v>
      </c>
      <c r="H203" s="33">
        <v>1255.01</v>
      </c>
      <c r="I203" s="23">
        <f t="shared" si="5"/>
        <v>1255.01</v>
      </c>
    </row>
    <row r="204" spans="1:9" ht="27.6" x14ac:dyDescent="0.3">
      <c r="A204" s="20" t="s">
        <v>538</v>
      </c>
      <c r="B204" s="20" t="s">
        <v>539</v>
      </c>
      <c r="C204" s="21" t="s">
        <v>18</v>
      </c>
      <c r="D204" s="29" t="s">
        <v>540</v>
      </c>
      <c r="E204" s="20" t="s">
        <v>30</v>
      </c>
      <c r="F204" s="22">
        <v>4</v>
      </c>
      <c r="G204" s="22">
        <v>1031.7</v>
      </c>
      <c r="H204" s="23">
        <v>1324.18</v>
      </c>
      <c r="I204" s="23">
        <f t="shared" si="5"/>
        <v>5296.72</v>
      </c>
    </row>
    <row r="205" spans="1:9" x14ac:dyDescent="0.3">
      <c r="A205" s="20" t="s">
        <v>541</v>
      </c>
      <c r="B205" s="20" t="s">
        <v>542</v>
      </c>
      <c r="C205" s="21" t="s">
        <v>33</v>
      </c>
      <c r="D205" s="29" t="s">
        <v>543</v>
      </c>
      <c r="E205" s="20" t="s">
        <v>30</v>
      </c>
      <c r="F205" s="22">
        <v>7</v>
      </c>
      <c r="G205" s="22">
        <v>260.75</v>
      </c>
      <c r="H205" s="23">
        <v>334.67</v>
      </c>
      <c r="I205" s="23">
        <f t="shared" si="5"/>
        <v>2342.69</v>
      </c>
    </row>
    <row r="206" spans="1:9" x14ac:dyDescent="0.3">
      <c r="A206" s="20" t="s">
        <v>544</v>
      </c>
      <c r="B206" s="20" t="s">
        <v>545</v>
      </c>
      <c r="C206" s="21" t="s">
        <v>18</v>
      </c>
      <c r="D206" s="29" t="s">
        <v>546</v>
      </c>
      <c r="E206" s="20" t="s">
        <v>30</v>
      </c>
      <c r="F206" s="22">
        <v>1</v>
      </c>
      <c r="G206" s="22">
        <v>23.34</v>
      </c>
      <c r="H206" s="23">
        <v>29.95</v>
      </c>
      <c r="I206" s="23">
        <f t="shared" si="5"/>
        <v>29.95</v>
      </c>
    </row>
    <row r="207" spans="1:9" x14ac:dyDescent="0.3">
      <c r="A207" s="20" t="s">
        <v>547</v>
      </c>
      <c r="B207" s="20" t="s">
        <v>548</v>
      </c>
      <c r="C207" s="21" t="s">
        <v>33</v>
      </c>
      <c r="D207" s="29" t="s">
        <v>549</v>
      </c>
      <c r="E207" s="20" t="s">
        <v>58</v>
      </c>
      <c r="F207" s="22">
        <v>5.83</v>
      </c>
      <c r="G207" s="22">
        <v>360.3</v>
      </c>
      <c r="H207" s="23">
        <v>462.44</v>
      </c>
      <c r="I207" s="23">
        <f t="shared" si="5"/>
        <v>2696.03</v>
      </c>
    </row>
    <row r="208" spans="1:9" ht="27.6" x14ac:dyDescent="0.3">
      <c r="A208" s="20" t="s">
        <v>550</v>
      </c>
      <c r="B208" s="20" t="s">
        <v>551</v>
      </c>
      <c r="C208" s="21" t="s">
        <v>44</v>
      </c>
      <c r="D208" s="29" t="s">
        <v>552</v>
      </c>
      <c r="E208" s="20" t="s">
        <v>30</v>
      </c>
      <c r="F208" s="22">
        <v>1</v>
      </c>
      <c r="G208" s="22">
        <v>60.89</v>
      </c>
      <c r="H208" s="23">
        <v>78.150000000000006</v>
      </c>
      <c r="I208" s="23">
        <f t="shared" si="5"/>
        <v>78.150000000000006</v>
      </c>
    </row>
    <row r="209" spans="1:9" ht="39" customHeight="1" x14ac:dyDescent="0.3">
      <c r="A209" s="20" t="s">
        <v>553</v>
      </c>
      <c r="B209" s="20" t="s">
        <v>554</v>
      </c>
      <c r="C209" s="21" t="s">
        <v>44</v>
      </c>
      <c r="D209" s="29" t="s">
        <v>555</v>
      </c>
      <c r="E209" s="20" t="s">
        <v>30</v>
      </c>
      <c r="F209" s="22">
        <v>1</v>
      </c>
      <c r="G209" s="22">
        <v>654.29999999999995</v>
      </c>
      <c r="H209" s="23">
        <v>839.79</v>
      </c>
      <c r="I209" s="23">
        <f t="shared" si="5"/>
        <v>839.79</v>
      </c>
    </row>
    <row r="210" spans="1:9" ht="39" customHeight="1" x14ac:dyDescent="0.3">
      <c r="A210" s="20" t="s">
        <v>556</v>
      </c>
      <c r="B210" s="20" t="s">
        <v>557</v>
      </c>
      <c r="C210" s="21" t="s">
        <v>18</v>
      </c>
      <c r="D210" s="29" t="s">
        <v>558</v>
      </c>
      <c r="E210" s="20" t="s">
        <v>30</v>
      </c>
      <c r="F210" s="22">
        <v>5</v>
      </c>
      <c r="G210" s="22">
        <v>99.76</v>
      </c>
      <c r="H210" s="23">
        <v>128.04</v>
      </c>
      <c r="I210" s="23">
        <f t="shared" si="5"/>
        <v>640.20000000000005</v>
      </c>
    </row>
    <row r="211" spans="1:9" s="19" customFormat="1" x14ac:dyDescent="0.3">
      <c r="A211" s="13" t="s">
        <v>559</v>
      </c>
      <c r="B211" s="14"/>
      <c r="C211" s="15"/>
      <c r="D211" s="15" t="s">
        <v>560</v>
      </c>
      <c r="E211" s="15"/>
      <c r="F211" s="16"/>
      <c r="G211" s="16"/>
      <c r="H211" s="17"/>
      <c r="I211" s="18">
        <f>SUM(I212:I218)</f>
        <v>5027.07</v>
      </c>
    </row>
    <row r="212" spans="1:9" ht="27.6" x14ac:dyDescent="0.3">
      <c r="A212" s="20" t="s">
        <v>561</v>
      </c>
      <c r="B212" s="20" t="s">
        <v>562</v>
      </c>
      <c r="C212" s="21" t="s">
        <v>18</v>
      </c>
      <c r="D212" s="29" t="s">
        <v>563</v>
      </c>
      <c r="E212" s="20" t="s">
        <v>30</v>
      </c>
      <c r="F212" s="22">
        <v>11</v>
      </c>
      <c r="G212" s="22">
        <v>57.35</v>
      </c>
      <c r="H212" s="23">
        <v>73.599999999999994</v>
      </c>
      <c r="I212" s="23">
        <f t="shared" ref="I212:I218" si="6">ROUND(F212*H212,2)</f>
        <v>809.6</v>
      </c>
    </row>
    <row r="213" spans="1:9" ht="27.6" x14ac:dyDescent="0.3">
      <c r="A213" s="20" t="s">
        <v>564</v>
      </c>
      <c r="B213" s="20" t="s">
        <v>565</v>
      </c>
      <c r="C213" s="21" t="s">
        <v>18</v>
      </c>
      <c r="D213" s="29" t="s">
        <v>566</v>
      </c>
      <c r="E213" s="20" t="s">
        <v>434</v>
      </c>
      <c r="F213" s="22">
        <v>1</v>
      </c>
      <c r="G213" s="22">
        <v>43.13</v>
      </c>
      <c r="H213" s="23">
        <v>55.35</v>
      </c>
      <c r="I213" s="23">
        <f t="shared" si="6"/>
        <v>55.35</v>
      </c>
    </row>
    <row r="214" spans="1:9" ht="27.6" x14ac:dyDescent="0.3">
      <c r="A214" s="20" t="s">
        <v>567</v>
      </c>
      <c r="B214" s="20" t="s">
        <v>568</v>
      </c>
      <c r="C214" s="21" t="s">
        <v>18</v>
      </c>
      <c r="D214" s="29" t="s">
        <v>569</v>
      </c>
      <c r="E214" s="20" t="s">
        <v>30</v>
      </c>
      <c r="F214" s="22">
        <v>3</v>
      </c>
      <c r="G214" s="22">
        <v>133.1</v>
      </c>
      <c r="H214" s="23">
        <v>170.83</v>
      </c>
      <c r="I214" s="23">
        <f t="shared" si="6"/>
        <v>512.49</v>
      </c>
    </row>
    <row r="215" spans="1:9" ht="27.6" x14ac:dyDescent="0.3">
      <c r="A215" s="20" t="s">
        <v>570</v>
      </c>
      <c r="B215" s="20" t="s">
        <v>571</v>
      </c>
      <c r="C215" s="21" t="s">
        <v>18</v>
      </c>
      <c r="D215" s="29" t="s">
        <v>572</v>
      </c>
      <c r="E215" s="20" t="s">
        <v>30</v>
      </c>
      <c r="F215" s="22">
        <v>6</v>
      </c>
      <c r="G215" s="22">
        <v>141.91</v>
      </c>
      <c r="H215" s="23">
        <v>182.14</v>
      </c>
      <c r="I215" s="23">
        <f t="shared" si="6"/>
        <v>1092.8399999999999</v>
      </c>
    </row>
    <row r="216" spans="1:9" x14ac:dyDescent="0.3">
      <c r="A216" s="20" t="s">
        <v>573</v>
      </c>
      <c r="B216" s="20" t="s">
        <v>574</v>
      </c>
      <c r="C216" s="21" t="s">
        <v>18</v>
      </c>
      <c r="D216" s="29" t="s">
        <v>575</v>
      </c>
      <c r="E216" s="20" t="s">
        <v>30</v>
      </c>
      <c r="F216" s="22">
        <v>7</v>
      </c>
      <c r="G216" s="22">
        <v>23.01</v>
      </c>
      <c r="H216" s="23">
        <v>29.53</v>
      </c>
      <c r="I216" s="23">
        <f t="shared" si="6"/>
        <v>206.71</v>
      </c>
    </row>
    <row r="217" spans="1:9" x14ac:dyDescent="0.3">
      <c r="A217" s="20" t="s">
        <v>576</v>
      </c>
      <c r="B217" s="20" t="s">
        <v>577</v>
      </c>
      <c r="C217" s="21" t="s">
        <v>33</v>
      </c>
      <c r="D217" s="29" t="s">
        <v>578</v>
      </c>
      <c r="E217" s="20" t="s">
        <v>30</v>
      </c>
      <c r="F217" s="22">
        <v>3</v>
      </c>
      <c r="G217" s="22">
        <v>409.84</v>
      </c>
      <c r="H217" s="23">
        <v>526.02</v>
      </c>
      <c r="I217" s="23">
        <f t="shared" si="6"/>
        <v>1578.06</v>
      </c>
    </row>
    <row r="218" spans="1:9" x14ac:dyDescent="0.3">
      <c r="A218" s="20" t="s">
        <v>579</v>
      </c>
      <c r="B218" s="20" t="s">
        <v>580</v>
      </c>
      <c r="C218" s="21" t="s">
        <v>86</v>
      </c>
      <c r="D218" s="29" t="s">
        <v>581</v>
      </c>
      <c r="E218" s="20" t="s">
        <v>434</v>
      </c>
      <c r="F218" s="22">
        <v>3</v>
      </c>
      <c r="G218" s="22">
        <v>200.5</v>
      </c>
      <c r="H218" s="23">
        <v>257.33999999999997</v>
      </c>
      <c r="I218" s="23">
        <f t="shared" si="6"/>
        <v>772.02</v>
      </c>
    </row>
    <row r="219" spans="1:9" s="19" customFormat="1" x14ac:dyDescent="0.3">
      <c r="A219" s="13" t="s">
        <v>582</v>
      </c>
      <c r="B219" s="14"/>
      <c r="C219" s="15"/>
      <c r="D219" s="15" t="s">
        <v>583</v>
      </c>
      <c r="E219" s="15"/>
      <c r="F219" s="16"/>
      <c r="G219" s="16"/>
      <c r="H219" s="17"/>
      <c r="I219" s="18">
        <f>I220+I262+I271</f>
        <v>225200.28000000006</v>
      </c>
    </row>
    <row r="220" spans="1:9" s="19" customFormat="1" x14ac:dyDescent="0.3">
      <c r="A220" s="13" t="s">
        <v>584</v>
      </c>
      <c r="B220" s="14"/>
      <c r="C220" s="15"/>
      <c r="D220" s="15" t="s">
        <v>585</v>
      </c>
      <c r="E220" s="15"/>
      <c r="F220" s="16"/>
      <c r="G220" s="16"/>
      <c r="H220" s="17"/>
      <c r="I220" s="18">
        <f>I221+I224+I251+I260</f>
        <v>178476.39000000004</v>
      </c>
    </row>
    <row r="221" spans="1:9" s="19" customFormat="1" x14ac:dyDescent="0.3">
      <c r="A221" s="13" t="s">
        <v>586</v>
      </c>
      <c r="B221" s="14"/>
      <c r="C221" s="15"/>
      <c r="D221" s="15" t="s">
        <v>587</v>
      </c>
      <c r="E221" s="15"/>
      <c r="F221" s="16"/>
      <c r="G221" s="16"/>
      <c r="H221" s="17"/>
      <c r="I221" s="18">
        <f>SUM(I222:I223)</f>
        <v>17259.689999999999</v>
      </c>
    </row>
    <row r="222" spans="1:9" ht="27.6" x14ac:dyDescent="0.3">
      <c r="A222" s="20" t="s">
        <v>588</v>
      </c>
      <c r="B222" s="20" t="s">
        <v>589</v>
      </c>
      <c r="C222" s="21" t="s">
        <v>18</v>
      </c>
      <c r="D222" s="29" t="s">
        <v>590</v>
      </c>
      <c r="E222" s="20" t="s">
        <v>30</v>
      </c>
      <c r="F222" s="22">
        <v>1</v>
      </c>
      <c r="G222" s="22">
        <v>4779.41</v>
      </c>
      <c r="H222" s="23">
        <v>6134.37</v>
      </c>
      <c r="I222" s="23">
        <f>ROUND(F222*H222,2)</f>
        <v>6134.37</v>
      </c>
    </row>
    <row r="223" spans="1:9" ht="27.6" x14ac:dyDescent="0.3">
      <c r="A223" s="20" t="s">
        <v>591</v>
      </c>
      <c r="B223" s="20" t="s">
        <v>592</v>
      </c>
      <c r="C223" s="21" t="s">
        <v>18</v>
      </c>
      <c r="D223" s="29" t="s">
        <v>593</v>
      </c>
      <c r="E223" s="20" t="s">
        <v>594</v>
      </c>
      <c r="F223" s="22">
        <v>12</v>
      </c>
      <c r="G223" s="22">
        <v>722.33</v>
      </c>
      <c r="H223" s="23">
        <v>927.11</v>
      </c>
      <c r="I223" s="23">
        <f>ROUND(F223*H223,2)</f>
        <v>11125.32</v>
      </c>
    </row>
    <row r="224" spans="1:9" s="19" customFormat="1" x14ac:dyDescent="0.3">
      <c r="A224" s="13" t="s">
        <v>595</v>
      </c>
      <c r="B224" s="14"/>
      <c r="C224" s="15"/>
      <c r="D224" s="15" t="s">
        <v>596</v>
      </c>
      <c r="E224" s="15"/>
      <c r="F224" s="16"/>
      <c r="G224" s="16"/>
      <c r="H224" s="17"/>
      <c r="I224" s="18">
        <f>SUM(I225:I250)</f>
        <v>108046.55000000003</v>
      </c>
    </row>
    <row r="225" spans="1:9" s="31" customFormat="1" ht="41.4" x14ac:dyDescent="0.3">
      <c r="A225" s="20" t="s">
        <v>597</v>
      </c>
      <c r="B225" s="20" t="s">
        <v>598</v>
      </c>
      <c r="C225" s="21" t="s">
        <v>44</v>
      </c>
      <c r="D225" s="29" t="s">
        <v>599</v>
      </c>
      <c r="E225" s="20" t="s">
        <v>30</v>
      </c>
      <c r="F225" s="22">
        <v>161</v>
      </c>
      <c r="G225" s="22">
        <v>67.63</v>
      </c>
      <c r="H225" s="23">
        <v>86.8</v>
      </c>
      <c r="I225" s="23">
        <f t="shared" ref="I225:I250" si="7">ROUND(F225*H225,2)</f>
        <v>13974.8</v>
      </c>
    </row>
    <row r="226" spans="1:9" ht="12" customHeight="1" x14ac:dyDescent="0.3">
      <c r="A226" s="20" t="s">
        <v>600</v>
      </c>
      <c r="B226" s="20" t="s">
        <v>601</v>
      </c>
      <c r="C226" s="21" t="s">
        <v>33</v>
      </c>
      <c r="D226" s="29" t="s">
        <v>602</v>
      </c>
      <c r="E226" s="20" t="s">
        <v>83</v>
      </c>
      <c r="F226" s="22">
        <v>143.19999999999999</v>
      </c>
      <c r="G226" s="22">
        <v>5.44</v>
      </c>
      <c r="H226" s="23">
        <v>6.98</v>
      </c>
      <c r="I226" s="23">
        <f t="shared" si="7"/>
        <v>999.54</v>
      </c>
    </row>
    <row r="227" spans="1:9" ht="27.6" x14ac:dyDescent="0.3">
      <c r="A227" s="20" t="s">
        <v>603</v>
      </c>
      <c r="B227" s="20" t="s">
        <v>604</v>
      </c>
      <c r="C227" s="21" t="s">
        <v>44</v>
      </c>
      <c r="D227" s="29" t="s">
        <v>605</v>
      </c>
      <c r="E227" s="20" t="s">
        <v>30</v>
      </c>
      <c r="F227" s="22">
        <v>69</v>
      </c>
      <c r="G227" s="22">
        <v>622.83000000000004</v>
      </c>
      <c r="H227" s="23">
        <v>799.4</v>
      </c>
      <c r="I227" s="23">
        <f t="shared" si="7"/>
        <v>55158.6</v>
      </c>
    </row>
    <row r="228" spans="1:9" ht="27.6" x14ac:dyDescent="0.3">
      <c r="A228" s="20" t="s">
        <v>606</v>
      </c>
      <c r="B228" s="20" t="s">
        <v>607</v>
      </c>
      <c r="C228" s="21" t="s">
        <v>44</v>
      </c>
      <c r="D228" s="29" t="s">
        <v>608</v>
      </c>
      <c r="E228" s="20" t="s">
        <v>30</v>
      </c>
      <c r="F228" s="22">
        <v>5</v>
      </c>
      <c r="G228" s="22">
        <v>138.76</v>
      </c>
      <c r="H228" s="23">
        <v>178.09</v>
      </c>
      <c r="I228" s="23">
        <f t="shared" si="7"/>
        <v>890.45</v>
      </c>
    </row>
    <row r="229" spans="1:9" ht="25.95" customHeight="1" x14ac:dyDescent="0.3">
      <c r="A229" s="20" t="s">
        <v>609</v>
      </c>
      <c r="B229" s="20" t="s">
        <v>610</v>
      </c>
      <c r="C229" s="21" t="s">
        <v>18</v>
      </c>
      <c r="D229" s="29" t="s">
        <v>611</v>
      </c>
      <c r="E229" s="20" t="s">
        <v>76</v>
      </c>
      <c r="F229" s="22">
        <v>18</v>
      </c>
      <c r="G229" s="22">
        <v>256.39999999999998</v>
      </c>
      <c r="H229" s="23">
        <v>329.08</v>
      </c>
      <c r="I229" s="23">
        <f t="shared" si="7"/>
        <v>5923.44</v>
      </c>
    </row>
    <row r="230" spans="1:9" ht="27.6" x14ac:dyDescent="0.3">
      <c r="A230" s="20" t="s">
        <v>612</v>
      </c>
      <c r="B230" s="20" t="s">
        <v>613</v>
      </c>
      <c r="C230" s="21" t="s">
        <v>18</v>
      </c>
      <c r="D230" s="29" t="s">
        <v>614</v>
      </c>
      <c r="E230" s="20" t="s">
        <v>30</v>
      </c>
      <c r="F230" s="22">
        <v>7</v>
      </c>
      <c r="G230" s="22">
        <v>158.16999999999999</v>
      </c>
      <c r="H230" s="23">
        <v>203.01</v>
      </c>
      <c r="I230" s="23">
        <f t="shared" si="7"/>
        <v>1421.07</v>
      </c>
    </row>
    <row r="231" spans="1:9" ht="25.95" customHeight="1" x14ac:dyDescent="0.3">
      <c r="A231" s="20" t="s">
        <v>615</v>
      </c>
      <c r="B231" s="20" t="s">
        <v>616</v>
      </c>
      <c r="C231" s="21" t="s">
        <v>44</v>
      </c>
      <c r="D231" s="29" t="s">
        <v>617</v>
      </c>
      <c r="E231" s="20" t="s">
        <v>30</v>
      </c>
      <c r="F231" s="22">
        <v>16</v>
      </c>
      <c r="G231" s="22">
        <v>152.6</v>
      </c>
      <c r="H231" s="23">
        <v>195.86</v>
      </c>
      <c r="I231" s="23">
        <f t="shared" si="7"/>
        <v>3133.76</v>
      </c>
    </row>
    <row r="232" spans="1:9" ht="12" customHeight="1" x14ac:dyDescent="0.3">
      <c r="A232" s="20" t="s">
        <v>618</v>
      </c>
      <c r="B232" s="20" t="s">
        <v>619</v>
      </c>
      <c r="C232" s="21" t="s">
        <v>18</v>
      </c>
      <c r="D232" s="29" t="s">
        <v>620</v>
      </c>
      <c r="E232" s="20" t="s">
        <v>621</v>
      </c>
      <c r="F232" s="22">
        <v>228</v>
      </c>
      <c r="G232" s="22">
        <v>2.78</v>
      </c>
      <c r="H232" s="23">
        <v>3.56</v>
      </c>
      <c r="I232" s="23">
        <f t="shared" si="7"/>
        <v>811.68</v>
      </c>
    </row>
    <row r="233" spans="1:9" ht="39" customHeight="1" x14ac:dyDescent="0.3">
      <c r="A233" s="20" t="s">
        <v>622</v>
      </c>
      <c r="B233" s="20" t="s">
        <v>623</v>
      </c>
      <c r="C233" s="21" t="s">
        <v>44</v>
      </c>
      <c r="D233" s="29" t="s">
        <v>624</v>
      </c>
      <c r="E233" s="20" t="s">
        <v>83</v>
      </c>
      <c r="F233" s="22">
        <v>17</v>
      </c>
      <c r="G233" s="22">
        <v>12.92</v>
      </c>
      <c r="H233" s="23">
        <v>16.579999999999998</v>
      </c>
      <c r="I233" s="23">
        <f t="shared" si="7"/>
        <v>281.86</v>
      </c>
    </row>
    <row r="234" spans="1:9" ht="25.95" customHeight="1" x14ac:dyDescent="0.3">
      <c r="A234" s="20" t="s">
        <v>625</v>
      </c>
      <c r="B234" s="20" t="s">
        <v>626</v>
      </c>
      <c r="C234" s="21" t="s">
        <v>44</v>
      </c>
      <c r="D234" s="29" t="s">
        <v>627</v>
      </c>
      <c r="E234" s="20" t="s">
        <v>83</v>
      </c>
      <c r="F234" s="22">
        <v>764</v>
      </c>
      <c r="G234" s="22">
        <v>6.94</v>
      </c>
      <c r="H234" s="23">
        <v>8.9</v>
      </c>
      <c r="I234" s="23">
        <f t="shared" si="7"/>
        <v>6799.6</v>
      </c>
    </row>
    <row r="235" spans="1:9" x14ac:dyDescent="0.3">
      <c r="A235" s="25" t="s">
        <v>628</v>
      </c>
      <c r="B235" s="25" t="s">
        <v>629</v>
      </c>
      <c r="C235" s="26" t="s">
        <v>18</v>
      </c>
      <c r="D235" s="29" t="s">
        <v>630</v>
      </c>
      <c r="E235" s="25" t="s">
        <v>621</v>
      </c>
      <c r="F235" s="27">
        <v>64</v>
      </c>
      <c r="G235" s="27">
        <v>7.76</v>
      </c>
      <c r="H235" s="28">
        <v>9.9499999999999993</v>
      </c>
      <c r="I235" s="28">
        <f t="shared" si="7"/>
        <v>636.79999999999995</v>
      </c>
    </row>
    <row r="236" spans="1:9" ht="25.95" customHeight="1" x14ac:dyDescent="0.3">
      <c r="A236" s="20" t="s">
        <v>631</v>
      </c>
      <c r="B236" s="20" t="s">
        <v>632</v>
      </c>
      <c r="C236" s="21" t="s">
        <v>44</v>
      </c>
      <c r="D236" s="29" t="s">
        <v>633</v>
      </c>
      <c r="E236" s="20" t="s">
        <v>30</v>
      </c>
      <c r="F236" s="22">
        <v>2</v>
      </c>
      <c r="G236" s="22">
        <v>13.96</v>
      </c>
      <c r="H236" s="23">
        <v>17.91</v>
      </c>
      <c r="I236" s="23">
        <f t="shared" si="7"/>
        <v>35.82</v>
      </c>
    </row>
    <row r="237" spans="1:9" ht="25.95" customHeight="1" x14ac:dyDescent="0.3">
      <c r="A237" s="20" t="s">
        <v>634</v>
      </c>
      <c r="B237" s="20" t="s">
        <v>635</v>
      </c>
      <c r="C237" s="21" t="s">
        <v>44</v>
      </c>
      <c r="D237" s="29" t="s">
        <v>636</v>
      </c>
      <c r="E237" s="20" t="s">
        <v>30</v>
      </c>
      <c r="F237" s="22">
        <v>6</v>
      </c>
      <c r="G237" s="22">
        <v>8.35</v>
      </c>
      <c r="H237" s="23">
        <v>10.71</v>
      </c>
      <c r="I237" s="23">
        <f t="shared" si="7"/>
        <v>64.260000000000005</v>
      </c>
    </row>
    <row r="238" spans="1:9" x14ac:dyDescent="0.3">
      <c r="A238" s="25" t="s">
        <v>637</v>
      </c>
      <c r="B238" s="25" t="s">
        <v>638</v>
      </c>
      <c r="C238" s="26" t="s">
        <v>33</v>
      </c>
      <c r="D238" s="29" t="s">
        <v>639</v>
      </c>
      <c r="E238" s="25" t="s">
        <v>30</v>
      </c>
      <c r="F238" s="27">
        <v>1</v>
      </c>
      <c r="G238" s="27">
        <v>1191.8</v>
      </c>
      <c r="H238" s="28">
        <v>1529.67</v>
      </c>
      <c r="I238" s="28">
        <f t="shared" si="7"/>
        <v>1529.67</v>
      </c>
    </row>
    <row r="239" spans="1:9" ht="25.95" customHeight="1" x14ac:dyDescent="0.3">
      <c r="A239" s="20" t="s">
        <v>640</v>
      </c>
      <c r="B239" s="20" t="s">
        <v>641</v>
      </c>
      <c r="C239" s="21" t="s">
        <v>44</v>
      </c>
      <c r="D239" s="29" t="s">
        <v>642</v>
      </c>
      <c r="E239" s="20" t="s">
        <v>30</v>
      </c>
      <c r="F239" s="22">
        <v>2</v>
      </c>
      <c r="G239" s="22">
        <v>3855.09</v>
      </c>
      <c r="H239" s="23">
        <v>4948</v>
      </c>
      <c r="I239" s="23">
        <f t="shared" si="7"/>
        <v>9896</v>
      </c>
    </row>
    <row r="240" spans="1:9" x14ac:dyDescent="0.3">
      <c r="A240" s="25" t="s">
        <v>643</v>
      </c>
      <c r="B240" s="25" t="s">
        <v>644</v>
      </c>
      <c r="C240" s="26" t="s">
        <v>33</v>
      </c>
      <c r="D240" s="29" t="s">
        <v>645</v>
      </c>
      <c r="E240" s="25" t="s">
        <v>30</v>
      </c>
      <c r="F240" s="27">
        <v>2</v>
      </c>
      <c r="G240" s="27">
        <v>1256.73</v>
      </c>
      <c r="H240" s="28">
        <v>1613.01</v>
      </c>
      <c r="I240" s="28">
        <f t="shared" si="7"/>
        <v>3226.02</v>
      </c>
    </row>
    <row r="241" spans="1:9" ht="12" customHeight="1" x14ac:dyDescent="0.3">
      <c r="A241" s="25" t="s">
        <v>646</v>
      </c>
      <c r="B241" s="25" t="s">
        <v>647</v>
      </c>
      <c r="C241" s="26" t="s">
        <v>18</v>
      </c>
      <c r="D241" s="29" t="s">
        <v>648</v>
      </c>
      <c r="E241" s="25" t="s">
        <v>434</v>
      </c>
      <c r="F241" s="27">
        <v>16</v>
      </c>
      <c r="G241" s="27">
        <v>2.39</v>
      </c>
      <c r="H241" s="28">
        <v>3.06</v>
      </c>
      <c r="I241" s="28">
        <f t="shared" si="7"/>
        <v>48.96</v>
      </c>
    </row>
    <row r="242" spans="1:9" x14ac:dyDescent="0.3">
      <c r="A242" s="25" t="s">
        <v>649</v>
      </c>
      <c r="B242" s="25" t="s">
        <v>650</v>
      </c>
      <c r="C242" s="26" t="s">
        <v>33</v>
      </c>
      <c r="D242" s="29" t="s">
        <v>651</v>
      </c>
      <c r="E242" s="25" t="s">
        <v>30</v>
      </c>
      <c r="F242" s="27">
        <v>29</v>
      </c>
      <c r="G242" s="27">
        <v>24.44</v>
      </c>
      <c r="H242" s="28">
        <v>31.36</v>
      </c>
      <c r="I242" s="28">
        <f t="shared" si="7"/>
        <v>909.44</v>
      </c>
    </row>
    <row r="243" spans="1:9" x14ac:dyDescent="0.3">
      <c r="A243" s="25" t="s">
        <v>652</v>
      </c>
      <c r="B243" s="25" t="s">
        <v>653</v>
      </c>
      <c r="C243" s="26" t="s">
        <v>86</v>
      </c>
      <c r="D243" s="29" t="s">
        <v>654</v>
      </c>
      <c r="E243" s="25" t="s">
        <v>434</v>
      </c>
      <c r="F243" s="27">
        <v>1</v>
      </c>
      <c r="G243" s="27">
        <v>10.5</v>
      </c>
      <c r="H243" s="28">
        <v>13.47</v>
      </c>
      <c r="I243" s="28">
        <f t="shared" si="7"/>
        <v>13.47</v>
      </c>
    </row>
    <row r="244" spans="1:9" ht="25.95" customHeight="1" x14ac:dyDescent="0.3">
      <c r="A244" s="20" t="s">
        <v>655</v>
      </c>
      <c r="B244" s="20" t="s">
        <v>656</v>
      </c>
      <c r="C244" s="21" t="s">
        <v>44</v>
      </c>
      <c r="D244" s="29" t="s">
        <v>657</v>
      </c>
      <c r="E244" s="20" t="s">
        <v>30</v>
      </c>
      <c r="F244" s="22">
        <v>10</v>
      </c>
      <c r="G244" s="22">
        <v>58.67</v>
      </c>
      <c r="H244" s="23">
        <v>75.3</v>
      </c>
      <c r="I244" s="23">
        <f t="shared" si="7"/>
        <v>753</v>
      </c>
    </row>
    <row r="245" spans="1:9" x14ac:dyDescent="0.3">
      <c r="A245" s="25" t="s">
        <v>658</v>
      </c>
      <c r="B245" s="25" t="s">
        <v>659</v>
      </c>
      <c r="C245" s="26" t="s">
        <v>105</v>
      </c>
      <c r="D245" s="29" t="s">
        <v>660</v>
      </c>
      <c r="E245" s="25" t="s">
        <v>30</v>
      </c>
      <c r="F245" s="27">
        <v>5</v>
      </c>
      <c r="G245" s="27">
        <v>65.34</v>
      </c>
      <c r="H245" s="28">
        <v>83.86</v>
      </c>
      <c r="I245" s="28">
        <f t="shared" si="7"/>
        <v>419.3</v>
      </c>
    </row>
    <row r="246" spans="1:9" ht="25.95" customHeight="1" x14ac:dyDescent="0.3">
      <c r="A246" s="20" t="s">
        <v>661</v>
      </c>
      <c r="B246" s="20" t="s">
        <v>662</v>
      </c>
      <c r="C246" s="21" t="s">
        <v>44</v>
      </c>
      <c r="D246" s="29" t="s">
        <v>663</v>
      </c>
      <c r="E246" s="20" t="s">
        <v>30</v>
      </c>
      <c r="F246" s="22">
        <v>4</v>
      </c>
      <c r="G246" s="22">
        <v>61.21</v>
      </c>
      <c r="H246" s="23">
        <v>78.56</v>
      </c>
      <c r="I246" s="23">
        <f t="shared" si="7"/>
        <v>314.24</v>
      </c>
    </row>
    <row r="247" spans="1:9" ht="25.95" customHeight="1" x14ac:dyDescent="0.3">
      <c r="A247" s="20" t="s">
        <v>664</v>
      </c>
      <c r="B247" s="20" t="s">
        <v>665</v>
      </c>
      <c r="C247" s="21" t="s">
        <v>44</v>
      </c>
      <c r="D247" s="29" t="s">
        <v>666</v>
      </c>
      <c r="E247" s="20" t="s">
        <v>30</v>
      </c>
      <c r="F247" s="22">
        <v>1</v>
      </c>
      <c r="G247" s="22">
        <v>61.21</v>
      </c>
      <c r="H247" s="23">
        <v>78.56</v>
      </c>
      <c r="I247" s="23">
        <f t="shared" si="7"/>
        <v>78.56</v>
      </c>
    </row>
    <row r="248" spans="1:9" s="31" customFormat="1" x14ac:dyDescent="0.3">
      <c r="A248" s="25" t="s">
        <v>667</v>
      </c>
      <c r="B248" s="25" t="s">
        <v>668</v>
      </c>
      <c r="C248" s="26" t="s">
        <v>105</v>
      </c>
      <c r="D248" s="29" t="s">
        <v>669</v>
      </c>
      <c r="E248" s="25" t="s">
        <v>30</v>
      </c>
      <c r="F248" s="27">
        <v>12</v>
      </c>
      <c r="G248" s="27">
        <v>18.45</v>
      </c>
      <c r="H248" s="28">
        <v>23.68</v>
      </c>
      <c r="I248" s="28">
        <f t="shared" si="7"/>
        <v>284.16000000000003</v>
      </c>
    </row>
    <row r="249" spans="1:9" ht="25.95" customHeight="1" x14ac:dyDescent="0.3">
      <c r="A249" s="20" t="s">
        <v>670</v>
      </c>
      <c r="B249" s="20" t="s">
        <v>671</v>
      </c>
      <c r="C249" s="21" t="s">
        <v>44</v>
      </c>
      <c r="D249" s="29" t="s">
        <v>672</v>
      </c>
      <c r="E249" s="20" t="s">
        <v>30</v>
      </c>
      <c r="F249" s="22">
        <v>19</v>
      </c>
      <c r="G249" s="22">
        <v>12.77</v>
      </c>
      <c r="H249" s="23">
        <v>16.39</v>
      </c>
      <c r="I249" s="23">
        <f t="shared" si="7"/>
        <v>311.41000000000003</v>
      </c>
    </row>
    <row r="250" spans="1:9" x14ac:dyDescent="0.3">
      <c r="A250" s="25" t="s">
        <v>673</v>
      </c>
      <c r="B250" s="25" t="s">
        <v>674</v>
      </c>
      <c r="C250" s="26" t="s">
        <v>86</v>
      </c>
      <c r="D250" s="29" t="s">
        <v>675</v>
      </c>
      <c r="E250" s="25" t="s">
        <v>434</v>
      </c>
      <c r="F250" s="27">
        <v>1</v>
      </c>
      <c r="G250" s="27">
        <v>101.79</v>
      </c>
      <c r="H250" s="28">
        <v>130.63999999999999</v>
      </c>
      <c r="I250" s="28">
        <f t="shared" si="7"/>
        <v>130.63999999999999</v>
      </c>
    </row>
    <row r="251" spans="1:9" s="19" customFormat="1" x14ac:dyDescent="0.3">
      <c r="A251" s="13" t="s">
        <v>676</v>
      </c>
      <c r="B251" s="14"/>
      <c r="C251" s="15"/>
      <c r="D251" s="15" t="s">
        <v>677</v>
      </c>
      <c r="E251" s="15"/>
      <c r="F251" s="16"/>
      <c r="G251" s="16"/>
      <c r="H251" s="17"/>
      <c r="I251" s="18">
        <f>SUM(I252:I259)</f>
        <v>47567.639999999992</v>
      </c>
    </row>
    <row r="252" spans="1:9" ht="39" customHeight="1" x14ac:dyDescent="0.3">
      <c r="A252" s="20" t="s">
        <v>678</v>
      </c>
      <c r="B252" s="20" t="s">
        <v>679</v>
      </c>
      <c r="C252" s="21" t="s">
        <v>18</v>
      </c>
      <c r="D252" s="29" t="s">
        <v>680</v>
      </c>
      <c r="E252" s="20" t="s">
        <v>30</v>
      </c>
      <c r="F252" s="22">
        <v>7</v>
      </c>
      <c r="G252" s="22">
        <v>1216.42</v>
      </c>
      <c r="H252" s="23">
        <v>1561.27</v>
      </c>
      <c r="I252" s="23">
        <f t="shared" ref="I252:I259" si="8">ROUND(F252*H252,2)</f>
        <v>10928.89</v>
      </c>
    </row>
    <row r="253" spans="1:9" ht="27.6" x14ac:dyDescent="0.3">
      <c r="A253" s="20" t="s">
        <v>681</v>
      </c>
      <c r="B253" s="20" t="s">
        <v>682</v>
      </c>
      <c r="C253" s="21" t="s">
        <v>18</v>
      </c>
      <c r="D253" s="29" t="s">
        <v>683</v>
      </c>
      <c r="E253" s="20" t="s">
        <v>30</v>
      </c>
      <c r="F253" s="22">
        <v>115</v>
      </c>
      <c r="G253" s="22">
        <v>180.71</v>
      </c>
      <c r="H253" s="23">
        <v>231.94</v>
      </c>
      <c r="I253" s="23">
        <f t="shared" si="8"/>
        <v>26673.1</v>
      </c>
    </row>
    <row r="254" spans="1:9" ht="12" customHeight="1" x14ac:dyDescent="0.3">
      <c r="A254" s="20" t="s">
        <v>684</v>
      </c>
      <c r="B254" s="20" t="s">
        <v>685</v>
      </c>
      <c r="C254" s="21" t="s">
        <v>33</v>
      </c>
      <c r="D254" s="29" t="s">
        <v>686</v>
      </c>
      <c r="E254" s="20" t="s">
        <v>30</v>
      </c>
      <c r="F254" s="22">
        <v>11</v>
      </c>
      <c r="G254" s="22">
        <v>77.11</v>
      </c>
      <c r="H254" s="23">
        <v>98.97</v>
      </c>
      <c r="I254" s="23">
        <f t="shared" si="8"/>
        <v>1088.67</v>
      </c>
    </row>
    <row r="255" spans="1:9" ht="41.4" x14ac:dyDescent="0.3">
      <c r="A255" s="20" t="s">
        <v>687</v>
      </c>
      <c r="B255" s="20" t="s">
        <v>688</v>
      </c>
      <c r="C255" s="21" t="s">
        <v>18</v>
      </c>
      <c r="D255" s="29" t="s">
        <v>689</v>
      </c>
      <c r="E255" s="20" t="s">
        <v>30</v>
      </c>
      <c r="F255" s="22">
        <v>11</v>
      </c>
      <c r="G255" s="22">
        <v>231.1</v>
      </c>
      <c r="H255" s="23">
        <v>296.61</v>
      </c>
      <c r="I255" s="23">
        <f t="shared" si="8"/>
        <v>3262.71</v>
      </c>
    </row>
    <row r="256" spans="1:9" ht="27.6" x14ac:dyDescent="0.3">
      <c r="A256" s="20" t="s">
        <v>690</v>
      </c>
      <c r="B256" s="20" t="s">
        <v>691</v>
      </c>
      <c r="C256" s="21" t="s">
        <v>18</v>
      </c>
      <c r="D256" s="29" t="s">
        <v>692</v>
      </c>
      <c r="E256" s="20" t="s">
        <v>30</v>
      </c>
      <c r="F256" s="22">
        <v>14</v>
      </c>
      <c r="G256" s="22">
        <v>48.04</v>
      </c>
      <c r="H256" s="23">
        <v>61.65</v>
      </c>
      <c r="I256" s="23">
        <f t="shared" si="8"/>
        <v>863.1</v>
      </c>
    </row>
    <row r="257" spans="1:9" ht="27.6" x14ac:dyDescent="0.3">
      <c r="A257" s="20" t="s">
        <v>693</v>
      </c>
      <c r="B257" s="20" t="s">
        <v>694</v>
      </c>
      <c r="C257" s="21" t="s">
        <v>44</v>
      </c>
      <c r="D257" s="29" t="s">
        <v>695</v>
      </c>
      <c r="E257" s="20" t="s">
        <v>30</v>
      </c>
      <c r="F257" s="22">
        <v>1</v>
      </c>
      <c r="G257" s="22">
        <v>120.82</v>
      </c>
      <c r="H257" s="23">
        <v>155.07</v>
      </c>
      <c r="I257" s="23">
        <f t="shared" si="8"/>
        <v>155.07</v>
      </c>
    </row>
    <row r="258" spans="1:9" ht="12" customHeight="1" x14ac:dyDescent="0.3">
      <c r="A258" s="20" t="s">
        <v>696</v>
      </c>
      <c r="B258" s="20" t="s">
        <v>697</v>
      </c>
      <c r="C258" s="21" t="s">
        <v>33</v>
      </c>
      <c r="D258" s="29" t="s">
        <v>698</v>
      </c>
      <c r="E258" s="20" t="s">
        <v>30</v>
      </c>
      <c r="F258" s="22">
        <v>1</v>
      </c>
      <c r="G258" s="22">
        <v>1148.08</v>
      </c>
      <c r="H258" s="23">
        <v>1473.56</v>
      </c>
      <c r="I258" s="23">
        <f t="shared" si="8"/>
        <v>1473.56</v>
      </c>
    </row>
    <row r="259" spans="1:9" ht="51" customHeight="1" x14ac:dyDescent="0.3">
      <c r="A259" s="20" t="s">
        <v>699</v>
      </c>
      <c r="B259" s="20" t="s">
        <v>679</v>
      </c>
      <c r="C259" s="21" t="s">
        <v>18</v>
      </c>
      <c r="D259" s="29" t="s">
        <v>700</v>
      </c>
      <c r="E259" s="20" t="s">
        <v>30</v>
      </c>
      <c r="F259" s="22">
        <v>2</v>
      </c>
      <c r="G259" s="22">
        <v>1216.42</v>
      </c>
      <c r="H259" s="23">
        <v>1561.27</v>
      </c>
      <c r="I259" s="23">
        <f t="shared" si="8"/>
        <v>3122.54</v>
      </c>
    </row>
    <row r="260" spans="1:9" s="19" customFormat="1" x14ac:dyDescent="0.3">
      <c r="A260" s="13" t="s">
        <v>701</v>
      </c>
      <c r="B260" s="14"/>
      <c r="C260" s="15"/>
      <c r="D260" s="15" t="s">
        <v>702</v>
      </c>
      <c r="E260" s="15"/>
      <c r="F260" s="16"/>
      <c r="G260" s="16"/>
      <c r="H260" s="17"/>
      <c r="I260" s="18">
        <f>I261</f>
        <v>5602.51</v>
      </c>
    </row>
    <row r="261" spans="1:9" s="31" customFormat="1" ht="27.6" x14ac:dyDescent="0.3">
      <c r="A261" s="20" t="s">
        <v>703</v>
      </c>
      <c r="B261" s="20" t="s">
        <v>704</v>
      </c>
      <c r="C261" s="21" t="s">
        <v>18</v>
      </c>
      <c r="D261" s="21" t="s">
        <v>705</v>
      </c>
      <c r="E261" s="20" t="s">
        <v>30</v>
      </c>
      <c r="F261" s="22">
        <v>1</v>
      </c>
      <c r="G261" s="22">
        <v>4365.03</v>
      </c>
      <c r="H261" s="23">
        <v>5602.51</v>
      </c>
      <c r="I261" s="23">
        <f>ROUND(F261*H261,2)</f>
        <v>5602.51</v>
      </c>
    </row>
    <row r="262" spans="1:9" s="19" customFormat="1" x14ac:dyDescent="0.3">
      <c r="A262" s="13" t="s">
        <v>706</v>
      </c>
      <c r="B262" s="14"/>
      <c r="C262" s="15"/>
      <c r="D262" s="15" t="s">
        <v>707</v>
      </c>
      <c r="E262" s="15"/>
      <c r="F262" s="16"/>
      <c r="G262" s="16"/>
      <c r="H262" s="17"/>
      <c r="I262" s="18">
        <f>SUM(I263:I270)</f>
        <v>37928.390000000007</v>
      </c>
    </row>
    <row r="263" spans="1:9" ht="41.4" x14ac:dyDescent="0.3">
      <c r="A263" s="20" t="s">
        <v>708</v>
      </c>
      <c r="B263" s="20" t="s">
        <v>709</v>
      </c>
      <c r="C263" s="21" t="s">
        <v>18</v>
      </c>
      <c r="D263" s="29" t="s">
        <v>710</v>
      </c>
      <c r="E263" s="20" t="s">
        <v>30</v>
      </c>
      <c r="F263" s="22">
        <v>45</v>
      </c>
      <c r="G263" s="22">
        <v>469.86</v>
      </c>
      <c r="H263" s="23">
        <v>603.05999999999995</v>
      </c>
      <c r="I263" s="23">
        <f t="shared" ref="I263:I270" si="9">ROUND(F263*H263,2)</f>
        <v>27137.7</v>
      </c>
    </row>
    <row r="264" spans="1:9" ht="25.95" customHeight="1" x14ac:dyDescent="0.3">
      <c r="A264" s="20" t="s">
        <v>711</v>
      </c>
      <c r="B264" s="20" t="s">
        <v>712</v>
      </c>
      <c r="C264" s="21" t="s">
        <v>44</v>
      </c>
      <c r="D264" s="29" t="s">
        <v>713</v>
      </c>
      <c r="E264" s="20" t="s">
        <v>30</v>
      </c>
      <c r="F264" s="22">
        <v>1</v>
      </c>
      <c r="G264" s="22">
        <v>441.5</v>
      </c>
      <c r="H264" s="23">
        <v>566.66</v>
      </c>
      <c r="I264" s="23">
        <f t="shared" si="9"/>
        <v>566.66</v>
      </c>
    </row>
    <row r="265" spans="1:9" s="31" customFormat="1" ht="25.95" customHeight="1" x14ac:dyDescent="0.3">
      <c r="A265" s="20" t="s">
        <v>714</v>
      </c>
      <c r="B265" s="20" t="s">
        <v>715</v>
      </c>
      <c r="C265" s="21" t="s">
        <v>18</v>
      </c>
      <c r="D265" s="29" t="s">
        <v>716</v>
      </c>
      <c r="E265" s="20" t="s">
        <v>30</v>
      </c>
      <c r="F265" s="22">
        <v>1</v>
      </c>
      <c r="G265" s="22">
        <v>923.29</v>
      </c>
      <c r="H265" s="23">
        <v>1185.04</v>
      </c>
      <c r="I265" s="23">
        <f t="shared" si="9"/>
        <v>1185.04</v>
      </c>
    </row>
    <row r="266" spans="1:9" x14ac:dyDescent="0.3">
      <c r="A266" s="20" t="s">
        <v>717</v>
      </c>
      <c r="B266" s="20" t="s">
        <v>718</v>
      </c>
      <c r="C266" s="21" t="s">
        <v>33</v>
      </c>
      <c r="D266" s="29" t="s">
        <v>719</v>
      </c>
      <c r="E266" s="20" t="s">
        <v>83</v>
      </c>
      <c r="F266" s="22">
        <v>47</v>
      </c>
      <c r="G266" s="22">
        <v>72.849999999999994</v>
      </c>
      <c r="H266" s="23">
        <v>93.5</v>
      </c>
      <c r="I266" s="23">
        <f t="shared" si="9"/>
        <v>4394.5</v>
      </c>
    </row>
    <row r="267" spans="1:9" x14ac:dyDescent="0.3">
      <c r="A267" s="20" t="s">
        <v>720</v>
      </c>
      <c r="B267" s="20" t="s">
        <v>721</v>
      </c>
      <c r="C267" s="21" t="s">
        <v>33</v>
      </c>
      <c r="D267" s="29" t="s">
        <v>722</v>
      </c>
      <c r="E267" s="20" t="s">
        <v>83</v>
      </c>
      <c r="F267" s="22">
        <v>1.5</v>
      </c>
      <c r="G267" s="22">
        <v>111.46</v>
      </c>
      <c r="H267" s="23">
        <v>143.05000000000001</v>
      </c>
      <c r="I267" s="23">
        <f t="shared" si="9"/>
        <v>214.58</v>
      </c>
    </row>
    <row r="268" spans="1:9" x14ac:dyDescent="0.3">
      <c r="A268" s="20" t="s">
        <v>723</v>
      </c>
      <c r="B268" s="20" t="s">
        <v>724</v>
      </c>
      <c r="C268" s="21" t="s">
        <v>33</v>
      </c>
      <c r="D268" s="29" t="s">
        <v>725</v>
      </c>
      <c r="E268" s="20" t="s">
        <v>30</v>
      </c>
      <c r="F268" s="22">
        <v>15</v>
      </c>
      <c r="G268" s="22">
        <v>41.82</v>
      </c>
      <c r="H268" s="23">
        <v>53.67</v>
      </c>
      <c r="I268" s="23">
        <f t="shared" si="9"/>
        <v>805.05</v>
      </c>
    </row>
    <row r="269" spans="1:9" ht="25.95" customHeight="1" x14ac:dyDescent="0.3">
      <c r="A269" s="20" t="s">
        <v>726</v>
      </c>
      <c r="B269" s="20" t="s">
        <v>613</v>
      </c>
      <c r="C269" s="21" t="s">
        <v>18</v>
      </c>
      <c r="D269" s="29" t="s">
        <v>614</v>
      </c>
      <c r="E269" s="20" t="s">
        <v>30</v>
      </c>
      <c r="F269" s="22">
        <v>3</v>
      </c>
      <c r="G269" s="22">
        <v>158.16999999999999</v>
      </c>
      <c r="H269" s="23">
        <v>203.01</v>
      </c>
      <c r="I269" s="23">
        <f t="shared" si="9"/>
        <v>609.03</v>
      </c>
    </row>
    <row r="270" spans="1:9" ht="25.95" customHeight="1" x14ac:dyDescent="0.3">
      <c r="A270" s="20" t="s">
        <v>727</v>
      </c>
      <c r="B270" s="20" t="s">
        <v>728</v>
      </c>
      <c r="C270" s="21" t="s">
        <v>18</v>
      </c>
      <c r="D270" s="29" t="s">
        <v>729</v>
      </c>
      <c r="E270" s="20" t="s">
        <v>30</v>
      </c>
      <c r="F270" s="22">
        <v>1</v>
      </c>
      <c r="G270" s="22">
        <v>2349.6999999999998</v>
      </c>
      <c r="H270" s="23">
        <v>3015.83</v>
      </c>
      <c r="I270" s="23">
        <f t="shared" si="9"/>
        <v>3015.83</v>
      </c>
    </row>
    <row r="271" spans="1:9" s="19" customFormat="1" x14ac:dyDescent="0.3">
      <c r="A271" s="13" t="s">
        <v>730</v>
      </c>
      <c r="B271" s="14"/>
      <c r="C271" s="15"/>
      <c r="D271" s="15" t="s">
        <v>731</v>
      </c>
      <c r="E271" s="15"/>
      <c r="F271" s="16"/>
      <c r="G271" s="16"/>
      <c r="H271" s="17"/>
      <c r="I271" s="18">
        <f>SUM(I272:I273)</f>
        <v>8795.5</v>
      </c>
    </row>
    <row r="272" spans="1:9" ht="12" customHeight="1" x14ac:dyDescent="0.3">
      <c r="A272" s="20" t="s">
        <v>732</v>
      </c>
      <c r="B272" s="20" t="s">
        <v>733</v>
      </c>
      <c r="C272" s="21" t="s">
        <v>44</v>
      </c>
      <c r="D272" s="21" t="s">
        <v>734</v>
      </c>
      <c r="E272" s="20" t="s">
        <v>30</v>
      </c>
      <c r="F272" s="22">
        <v>7</v>
      </c>
      <c r="G272" s="22">
        <v>68.900000000000006</v>
      </c>
      <c r="H272" s="23">
        <v>88.43</v>
      </c>
      <c r="I272" s="23">
        <f>ROUND(F272*H272,2)</f>
        <v>619.01</v>
      </c>
    </row>
    <row r="273" spans="1:9" s="31" customFormat="1" ht="25.95" customHeight="1" x14ac:dyDescent="0.3">
      <c r="A273" s="20" t="s">
        <v>735</v>
      </c>
      <c r="B273" s="20" t="s">
        <v>736</v>
      </c>
      <c r="C273" s="21" t="s">
        <v>18</v>
      </c>
      <c r="D273" s="21" t="s">
        <v>737</v>
      </c>
      <c r="E273" s="20" t="s">
        <v>621</v>
      </c>
      <c r="F273" s="22">
        <v>1</v>
      </c>
      <c r="G273" s="22">
        <v>6370.47</v>
      </c>
      <c r="H273" s="23">
        <v>8176.49</v>
      </c>
      <c r="I273" s="23">
        <f>ROUND(F273*H273,2)</f>
        <v>8176.49</v>
      </c>
    </row>
    <row r="274" spans="1:9" s="19" customFormat="1" x14ac:dyDescent="0.3">
      <c r="A274" s="13" t="s">
        <v>738</v>
      </c>
      <c r="B274" s="14"/>
      <c r="C274" s="15"/>
      <c r="D274" s="15" t="s">
        <v>739</v>
      </c>
      <c r="E274" s="15"/>
      <c r="F274" s="16"/>
      <c r="G274" s="16"/>
      <c r="H274" s="17"/>
      <c r="I274" s="18">
        <f>I275+I280+I287+I292+I294</f>
        <v>290357.42</v>
      </c>
    </row>
    <row r="275" spans="1:9" s="19" customFormat="1" x14ac:dyDescent="0.3">
      <c r="A275" s="13" t="s">
        <v>740</v>
      </c>
      <c r="B275" s="14"/>
      <c r="C275" s="15"/>
      <c r="D275" s="15" t="s">
        <v>741</v>
      </c>
      <c r="E275" s="15"/>
      <c r="F275" s="16"/>
      <c r="G275" s="16"/>
      <c r="H275" s="17"/>
      <c r="I275" s="18">
        <f>SUM(I276:I279)</f>
        <v>31077.78</v>
      </c>
    </row>
    <row r="276" spans="1:9" ht="27.6" x14ac:dyDescent="0.3">
      <c r="A276" s="20" t="s">
        <v>742</v>
      </c>
      <c r="B276" s="20" t="s">
        <v>743</v>
      </c>
      <c r="C276" s="21" t="s">
        <v>18</v>
      </c>
      <c r="D276" s="29" t="s">
        <v>744</v>
      </c>
      <c r="E276" s="20" t="s">
        <v>30</v>
      </c>
      <c r="F276" s="22">
        <v>1</v>
      </c>
      <c r="G276" s="22">
        <v>8489.1200000000008</v>
      </c>
      <c r="H276" s="23">
        <v>9874.5400000000009</v>
      </c>
      <c r="I276" s="23">
        <f>ROUND(F276*H276,2)</f>
        <v>9874.5400000000009</v>
      </c>
    </row>
    <row r="277" spans="1:9" s="31" customFormat="1" x14ac:dyDescent="0.3">
      <c r="A277" s="20" t="s">
        <v>745</v>
      </c>
      <c r="B277" s="20" t="s">
        <v>746</v>
      </c>
      <c r="C277" s="21" t="s">
        <v>33</v>
      </c>
      <c r="D277" s="29" t="s">
        <v>747</v>
      </c>
      <c r="E277" s="20" t="s">
        <v>30</v>
      </c>
      <c r="F277" s="22">
        <v>1</v>
      </c>
      <c r="G277" s="22">
        <v>12815.05</v>
      </c>
      <c r="H277" s="23">
        <v>14906.46</v>
      </c>
      <c r="I277" s="23">
        <f>ROUND(F277*H277,2)</f>
        <v>14906.46</v>
      </c>
    </row>
    <row r="278" spans="1:9" ht="27.6" x14ac:dyDescent="0.3">
      <c r="A278" s="20" t="s">
        <v>748</v>
      </c>
      <c r="B278" s="20" t="s">
        <v>749</v>
      </c>
      <c r="C278" s="21" t="s">
        <v>18</v>
      </c>
      <c r="D278" s="29" t="s">
        <v>750</v>
      </c>
      <c r="E278" s="20" t="s">
        <v>30</v>
      </c>
      <c r="F278" s="22">
        <v>2</v>
      </c>
      <c r="G278" s="22">
        <v>1652.31</v>
      </c>
      <c r="H278" s="23">
        <v>1921.96</v>
      </c>
      <c r="I278" s="23">
        <f>ROUND(F278*H278,2)</f>
        <v>3843.92</v>
      </c>
    </row>
    <row r="279" spans="1:9" ht="25.95" customHeight="1" x14ac:dyDescent="0.3">
      <c r="A279" s="20" t="s">
        <v>751</v>
      </c>
      <c r="B279" s="20" t="s">
        <v>752</v>
      </c>
      <c r="C279" s="21" t="s">
        <v>18</v>
      </c>
      <c r="D279" s="29" t="s">
        <v>753</v>
      </c>
      <c r="E279" s="20" t="s">
        <v>30</v>
      </c>
      <c r="F279" s="22">
        <v>2</v>
      </c>
      <c r="G279" s="22">
        <v>1054.3599999999999</v>
      </c>
      <c r="H279" s="23">
        <v>1226.43</v>
      </c>
      <c r="I279" s="23">
        <f>ROUND(F279*H279,2)</f>
        <v>2452.86</v>
      </c>
    </row>
    <row r="280" spans="1:9" s="19" customFormat="1" x14ac:dyDescent="0.3">
      <c r="A280" s="13" t="s">
        <v>754</v>
      </c>
      <c r="B280" s="14"/>
      <c r="C280" s="15"/>
      <c r="D280" s="15" t="s">
        <v>755</v>
      </c>
      <c r="E280" s="15"/>
      <c r="F280" s="16"/>
      <c r="G280" s="16"/>
      <c r="H280" s="17"/>
      <c r="I280" s="18">
        <f>SUM(I281:I286)</f>
        <v>106231.79000000001</v>
      </c>
    </row>
    <row r="281" spans="1:9" ht="27.6" x14ac:dyDescent="0.3">
      <c r="A281" s="20" t="s">
        <v>756</v>
      </c>
      <c r="B281" s="20" t="s">
        <v>757</v>
      </c>
      <c r="C281" s="21" t="s">
        <v>18</v>
      </c>
      <c r="D281" s="29" t="s">
        <v>758</v>
      </c>
      <c r="E281" s="20" t="s">
        <v>30</v>
      </c>
      <c r="F281" s="22">
        <v>5</v>
      </c>
      <c r="G281" s="22">
        <v>3744.36</v>
      </c>
      <c r="H281" s="23">
        <v>4355.43</v>
      </c>
      <c r="I281" s="23">
        <f t="shared" ref="I281:I286" si="10">ROUND(F281*H281,2)</f>
        <v>21777.15</v>
      </c>
    </row>
    <row r="282" spans="1:9" ht="27.6" x14ac:dyDescent="0.3">
      <c r="A282" s="20" t="s">
        <v>759</v>
      </c>
      <c r="B282" s="20" t="s">
        <v>760</v>
      </c>
      <c r="C282" s="21" t="s">
        <v>18</v>
      </c>
      <c r="D282" s="29" t="s">
        <v>761</v>
      </c>
      <c r="E282" s="20" t="s">
        <v>30</v>
      </c>
      <c r="F282" s="22">
        <v>2</v>
      </c>
      <c r="G282" s="22">
        <v>5623.32</v>
      </c>
      <c r="H282" s="23">
        <v>6541.04</v>
      </c>
      <c r="I282" s="23">
        <f t="shared" si="10"/>
        <v>13082.08</v>
      </c>
    </row>
    <row r="283" spans="1:9" ht="27.6" x14ac:dyDescent="0.3">
      <c r="A283" s="20" t="s">
        <v>762</v>
      </c>
      <c r="B283" s="20" t="s">
        <v>763</v>
      </c>
      <c r="C283" s="21" t="s">
        <v>44</v>
      </c>
      <c r="D283" s="29" t="s">
        <v>764</v>
      </c>
      <c r="E283" s="20" t="s">
        <v>30</v>
      </c>
      <c r="F283" s="22">
        <v>7</v>
      </c>
      <c r="G283" s="22">
        <v>5444.08</v>
      </c>
      <c r="H283" s="23">
        <v>6332.55</v>
      </c>
      <c r="I283" s="23">
        <f t="shared" si="10"/>
        <v>44327.85</v>
      </c>
    </row>
    <row r="284" spans="1:9" x14ac:dyDescent="0.3">
      <c r="A284" s="20" t="s">
        <v>765</v>
      </c>
      <c r="B284" s="20" t="s">
        <v>766</v>
      </c>
      <c r="C284" s="21" t="s">
        <v>33</v>
      </c>
      <c r="D284" s="29" t="s">
        <v>767</v>
      </c>
      <c r="E284" s="20" t="s">
        <v>30</v>
      </c>
      <c r="F284" s="22">
        <v>2</v>
      </c>
      <c r="G284" s="22">
        <v>5997.98</v>
      </c>
      <c r="H284" s="23">
        <v>6976.85</v>
      </c>
      <c r="I284" s="23">
        <f t="shared" si="10"/>
        <v>13953.7</v>
      </c>
    </row>
    <row r="285" spans="1:9" x14ac:dyDescent="0.3">
      <c r="A285" s="20" t="s">
        <v>768</v>
      </c>
      <c r="B285" s="20" t="s">
        <v>769</v>
      </c>
      <c r="C285" s="21" t="s">
        <v>33</v>
      </c>
      <c r="D285" s="29" t="s">
        <v>770</v>
      </c>
      <c r="E285" s="20" t="s">
        <v>30</v>
      </c>
      <c r="F285" s="22">
        <v>1</v>
      </c>
      <c r="G285" s="22">
        <v>9090.49</v>
      </c>
      <c r="H285" s="23">
        <v>10574.05</v>
      </c>
      <c r="I285" s="23">
        <f t="shared" si="10"/>
        <v>10574.05</v>
      </c>
    </row>
    <row r="286" spans="1:9" x14ac:dyDescent="0.3">
      <c r="A286" s="20" t="s">
        <v>771</v>
      </c>
      <c r="B286" s="20" t="s">
        <v>772</v>
      </c>
      <c r="C286" s="21" t="s">
        <v>33</v>
      </c>
      <c r="D286" s="29" t="s">
        <v>773</v>
      </c>
      <c r="E286" s="20" t="s">
        <v>30</v>
      </c>
      <c r="F286" s="22">
        <v>1</v>
      </c>
      <c r="G286" s="22">
        <v>2163.83</v>
      </c>
      <c r="H286" s="23">
        <v>2516.96</v>
      </c>
      <c r="I286" s="23">
        <f t="shared" si="10"/>
        <v>2516.96</v>
      </c>
    </row>
    <row r="287" spans="1:9" s="19" customFormat="1" x14ac:dyDescent="0.3">
      <c r="A287" s="13" t="s">
        <v>774</v>
      </c>
      <c r="B287" s="14"/>
      <c r="C287" s="15"/>
      <c r="D287" s="15" t="s">
        <v>775</v>
      </c>
      <c r="E287" s="15"/>
      <c r="F287" s="16"/>
      <c r="G287" s="16"/>
      <c r="H287" s="17"/>
      <c r="I287" s="18">
        <f>SUM(I288:I291)</f>
        <v>98291.56</v>
      </c>
    </row>
    <row r="288" spans="1:9" ht="25.95" customHeight="1" x14ac:dyDescent="0.3">
      <c r="A288" s="20" t="s">
        <v>776</v>
      </c>
      <c r="B288" s="20" t="s">
        <v>777</v>
      </c>
      <c r="C288" s="21" t="s">
        <v>18</v>
      </c>
      <c r="D288" s="29" t="s">
        <v>778</v>
      </c>
      <c r="E288" s="20" t="s">
        <v>30</v>
      </c>
      <c r="F288" s="22">
        <v>1</v>
      </c>
      <c r="G288" s="22">
        <v>34583.01</v>
      </c>
      <c r="H288" s="23">
        <v>40226.949999999997</v>
      </c>
      <c r="I288" s="23">
        <f>ROUND(F288*H288,2)</f>
        <v>40226.949999999997</v>
      </c>
    </row>
    <row r="289" spans="1:9" ht="39" customHeight="1" x14ac:dyDescent="0.3">
      <c r="A289" s="20" t="s">
        <v>779</v>
      </c>
      <c r="B289" s="20" t="s">
        <v>780</v>
      </c>
      <c r="C289" s="21" t="s">
        <v>18</v>
      </c>
      <c r="D289" s="29" t="s">
        <v>781</v>
      </c>
      <c r="E289" s="20" t="s">
        <v>30</v>
      </c>
      <c r="F289" s="22">
        <v>1</v>
      </c>
      <c r="G289" s="22">
        <v>12587.11</v>
      </c>
      <c r="H289" s="23">
        <v>14641.32</v>
      </c>
      <c r="I289" s="23">
        <f>ROUND(F289*H289,2)</f>
        <v>14641.32</v>
      </c>
    </row>
    <row r="290" spans="1:9" ht="25.95" customHeight="1" x14ac:dyDescent="0.3">
      <c r="A290" s="20" t="s">
        <v>782</v>
      </c>
      <c r="B290" s="20" t="s">
        <v>783</v>
      </c>
      <c r="C290" s="21" t="s">
        <v>18</v>
      </c>
      <c r="D290" s="29" t="s">
        <v>784</v>
      </c>
      <c r="E290" s="20" t="s">
        <v>785</v>
      </c>
      <c r="F290" s="22">
        <v>148.76</v>
      </c>
      <c r="G290" s="22">
        <v>119.19</v>
      </c>
      <c r="H290" s="23">
        <v>152.97999999999999</v>
      </c>
      <c r="I290" s="23">
        <f>ROUND(F290*H290,2)</f>
        <v>22757.3</v>
      </c>
    </row>
    <row r="291" spans="1:9" ht="25.95" customHeight="1" x14ac:dyDescent="0.3">
      <c r="A291" s="20" t="s">
        <v>786</v>
      </c>
      <c r="B291" s="20" t="s">
        <v>787</v>
      </c>
      <c r="C291" s="21" t="s">
        <v>18</v>
      </c>
      <c r="D291" s="29" t="s">
        <v>788</v>
      </c>
      <c r="E291" s="20" t="s">
        <v>58</v>
      </c>
      <c r="F291" s="22">
        <v>16.55</v>
      </c>
      <c r="G291" s="22">
        <v>1073.51</v>
      </c>
      <c r="H291" s="23">
        <v>1248.7</v>
      </c>
      <c r="I291" s="23">
        <f>ROUND(F291*H291,2)</f>
        <v>20665.990000000002</v>
      </c>
    </row>
    <row r="292" spans="1:9" s="19" customFormat="1" x14ac:dyDescent="0.3">
      <c r="A292" s="13" t="s">
        <v>789</v>
      </c>
      <c r="B292" s="14"/>
      <c r="C292" s="15"/>
      <c r="D292" s="15" t="s">
        <v>790</v>
      </c>
      <c r="E292" s="15"/>
      <c r="F292" s="16"/>
      <c r="G292" s="16"/>
      <c r="H292" s="17"/>
      <c r="I292" s="18">
        <f>I293</f>
        <v>46149.54</v>
      </c>
    </row>
    <row r="293" spans="1:9" ht="25.95" customHeight="1" x14ac:dyDescent="0.3">
      <c r="A293" s="20" t="s">
        <v>791</v>
      </c>
      <c r="B293" s="20" t="s">
        <v>792</v>
      </c>
      <c r="C293" s="21" t="s">
        <v>18</v>
      </c>
      <c r="D293" s="21" t="s">
        <v>793</v>
      </c>
      <c r="E293" s="20" t="s">
        <v>30</v>
      </c>
      <c r="F293" s="22">
        <v>3</v>
      </c>
      <c r="G293" s="22">
        <v>13224.88</v>
      </c>
      <c r="H293" s="23">
        <v>15383.18</v>
      </c>
      <c r="I293" s="23">
        <f>ROUND(F293*H293,2)</f>
        <v>46149.54</v>
      </c>
    </row>
    <row r="294" spans="1:9" s="19" customFormat="1" x14ac:dyDescent="0.3">
      <c r="A294" s="13" t="s">
        <v>794</v>
      </c>
      <c r="B294" s="14"/>
      <c r="C294" s="15"/>
      <c r="D294" s="15" t="s">
        <v>795</v>
      </c>
      <c r="E294" s="15"/>
      <c r="F294" s="16"/>
      <c r="G294" s="16"/>
      <c r="H294" s="17"/>
      <c r="I294" s="18">
        <f>SUM(I295:I304)</f>
        <v>8606.75</v>
      </c>
    </row>
    <row r="295" spans="1:9" s="31" customFormat="1" ht="25.95" customHeight="1" x14ac:dyDescent="0.3">
      <c r="A295" s="20" t="s">
        <v>796</v>
      </c>
      <c r="B295" s="20" t="s">
        <v>797</v>
      </c>
      <c r="C295" s="21" t="s">
        <v>18</v>
      </c>
      <c r="D295" s="29" t="s">
        <v>798</v>
      </c>
      <c r="E295" s="20" t="s">
        <v>30</v>
      </c>
      <c r="F295" s="22">
        <v>3</v>
      </c>
      <c r="G295" s="22">
        <v>180.88</v>
      </c>
      <c r="H295" s="23">
        <v>210.39</v>
      </c>
      <c r="I295" s="23">
        <f t="shared" ref="I295:I304" si="11">ROUND(F295*H295,2)</f>
        <v>631.16999999999996</v>
      </c>
    </row>
    <row r="296" spans="1:9" ht="25.95" customHeight="1" x14ac:dyDescent="0.3">
      <c r="A296" s="20" t="s">
        <v>799</v>
      </c>
      <c r="B296" s="20" t="s">
        <v>800</v>
      </c>
      <c r="C296" s="21" t="s">
        <v>44</v>
      </c>
      <c r="D296" s="29" t="s">
        <v>801</v>
      </c>
      <c r="E296" s="20" t="s">
        <v>30</v>
      </c>
      <c r="F296" s="22">
        <v>1</v>
      </c>
      <c r="G296" s="22">
        <v>554.72</v>
      </c>
      <c r="H296" s="23">
        <v>645.25</v>
      </c>
      <c r="I296" s="23">
        <f t="shared" si="11"/>
        <v>645.25</v>
      </c>
    </row>
    <row r="297" spans="1:9" ht="25.95" customHeight="1" x14ac:dyDescent="0.3">
      <c r="A297" s="20" t="s">
        <v>802</v>
      </c>
      <c r="B297" s="20" t="s">
        <v>803</v>
      </c>
      <c r="C297" s="21" t="s">
        <v>18</v>
      </c>
      <c r="D297" s="29" t="s">
        <v>804</v>
      </c>
      <c r="E297" s="20" t="s">
        <v>30</v>
      </c>
      <c r="F297" s="22">
        <v>4</v>
      </c>
      <c r="G297" s="22">
        <v>8.07</v>
      </c>
      <c r="H297" s="23">
        <v>10.35</v>
      </c>
      <c r="I297" s="23">
        <f t="shared" si="11"/>
        <v>41.4</v>
      </c>
    </row>
    <row r="298" spans="1:9" x14ac:dyDescent="0.3">
      <c r="A298" s="20" t="s">
        <v>805</v>
      </c>
      <c r="B298" s="20" t="s">
        <v>806</v>
      </c>
      <c r="C298" s="21" t="s">
        <v>33</v>
      </c>
      <c r="D298" s="29" t="s">
        <v>807</v>
      </c>
      <c r="E298" s="20" t="s">
        <v>30</v>
      </c>
      <c r="F298" s="22">
        <v>3</v>
      </c>
      <c r="G298" s="22">
        <v>12.95</v>
      </c>
      <c r="H298" s="23">
        <v>16.62</v>
      </c>
      <c r="I298" s="23">
        <f t="shared" si="11"/>
        <v>49.86</v>
      </c>
    </row>
    <row r="299" spans="1:9" x14ac:dyDescent="0.3">
      <c r="A299" s="20" t="s">
        <v>808</v>
      </c>
      <c r="B299" s="20" t="s">
        <v>809</v>
      </c>
      <c r="C299" s="21" t="s">
        <v>18</v>
      </c>
      <c r="D299" s="29" t="s">
        <v>810</v>
      </c>
      <c r="E299" s="20" t="s">
        <v>30</v>
      </c>
      <c r="F299" s="22">
        <v>4</v>
      </c>
      <c r="G299" s="22">
        <v>132.54</v>
      </c>
      <c r="H299" s="23">
        <v>170.11</v>
      </c>
      <c r="I299" s="23">
        <f t="shared" si="11"/>
        <v>680.44</v>
      </c>
    </row>
    <row r="300" spans="1:9" ht="25.95" customHeight="1" x14ac:dyDescent="0.3">
      <c r="A300" s="20" t="s">
        <v>811</v>
      </c>
      <c r="B300" s="20" t="s">
        <v>812</v>
      </c>
      <c r="C300" s="21" t="s">
        <v>18</v>
      </c>
      <c r="D300" s="29" t="s">
        <v>813</v>
      </c>
      <c r="E300" s="20" t="s">
        <v>30</v>
      </c>
      <c r="F300" s="22">
        <v>21</v>
      </c>
      <c r="G300" s="22">
        <v>194.5</v>
      </c>
      <c r="H300" s="23">
        <v>249.64</v>
      </c>
      <c r="I300" s="23">
        <f t="shared" si="11"/>
        <v>5242.4399999999996</v>
      </c>
    </row>
    <row r="301" spans="1:9" ht="25.95" customHeight="1" x14ac:dyDescent="0.3">
      <c r="A301" s="20" t="s">
        <v>814</v>
      </c>
      <c r="B301" s="20" t="s">
        <v>815</v>
      </c>
      <c r="C301" s="21" t="s">
        <v>18</v>
      </c>
      <c r="D301" s="29" t="s">
        <v>816</v>
      </c>
      <c r="E301" s="20" t="s">
        <v>30</v>
      </c>
      <c r="F301" s="22">
        <v>3</v>
      </c>
      <c r="G301" s="22">
        <v>19.11</v>
      </c>
      <c r="H301" s="23">
        <v>24.52</v>
      </c>
      <c r="I301" s="23">
        <f t="shared" si="11"/>
        <v>73.56</v>
      </c>
    </row>
    <row r="302" spans="1:9" ht="25.95" customHeight="1" x14ac:dyDescent="0.3">
      <c r="A302" s="20" t="s">
        <v>817</v>
      </c>
      <c r="B302" s="20" t="s">
        <v>818</v>
      </c>
      <c r="C302" s="21" t="s">
        <v>18</v>
      </c>
      <c r="D302" s="29" t="s">
        <v>819</v>
      </c>
      <c r="E302" s="20" t="s">
        <v>30</v>
      </c>
      <c r="F302" s="22">
        <v>4</v>
      </c>
      <c r="G302" s="22">
        <v>13.06</v>
      </c>
      <c r="H302" s="23">
        <v>16.760000000000002</v>
      </c>
      <c r="I302" s="23">
        <f t="shared" si="11"/>
        <v>67.040000000000006</v>
      </c>
    </row>
    <row r="303" spans="1:9" ht="25.95" customHeight="1" x14ac:dyDescent="0.3">
      <c r="A303" s="20" t="s">
        <v>820</v>
      </c>
      <c r="B303" s="20" t="s">
        <v>821</v>
      </c>
      <c r="C303" s="21" t="s">
        <v>18</v>
      </c>
      <c r="D303" s="29" t="s">
        <v>822</v>
      </c>
      <c r="E303" s="20" t="s">
        <v>30</v>
      </c>
      <c r="F303" s="22">
        <v>10</v>
      </c>
      <c r="G303" s="22">
        <v>20.58</v>
      </c>
      <c r="H303" s="23">
        <v>26.41</v>
      </c>
      <c r="I303" s="23">
        <f t="shared" si="11"/>
        <v>264.10000000000002</v>
      </c>
    </row>
    <row r="304" spans="1:9" ht="25.95" customHeight="1" x14ac:dyDescent="0.3">
      <c r="A304" s="20" t="s">
        <v>823</v>
      </c>
      <c r="B304" s="20" t="s">
        <v>824</v>
      </c>
      <c r="C304" s="21" t="s">
        <v>18</v>
      </c>
      <c r="D304" s="29" t="s">
        <v>825</v>
      </c>
      <c r="E304" s="20" t="s">
        <v>30</v>
      </c>
      <c r="F304" s="22">
        <v>3</v>
      </c>
      <c r="G304" s="22">
        <v>236.72</v>
      </c>
      <c r="H304" s="23">
        <v>303.83</v>
      </c>
      <c r="I304" s="23">
        <f t="shared" si="11"/>
        <v>911.49</v>
      </c>
    </row>
    <row r="305" spans="1:9" s="19" customFormat="1" x14ac:dyDescent="0.3">
      <c r="A305" s="13" t="s">
        <v>826</v>
      </c>
      <c r="B305" s="14"/>
      <c r="C305" s="15"/>
      <c r="D305" s="15" t="s">
        <v>827</v>
      </c>
      <c r="E305" s="15"/>
      <c r="F305" s="16"/>
      <c r="G305" s="16"/>
      <c r="H305" s="17"/>
      <c r="I305" s="18">
        <f>I306+I311</f>
        <v>177946.59999999998</v>
      </c>
    </row>
    <row r="306" spans="1:9" s="19" customFormat="1" x14ac:dyDescent="0.3">
      <c r="A306" s="13" t="s">
        <v>828</v>
      </c>
      <c r="B306" s="14"/>
      <c r="C306" s="15"/>
      <c r="D306" s="15" t="s">
        <v>829</v>
      </c>
      <c r="E306" s="15"/>
      <c r="F306" s="16"/>
      <c r="G306" s="16"/>
      <c r="H306" s="17"/>
      <c r="I306" s="18">
        <f>SUM(I307:I310)</f>
        <v>110237.32999999999</v>
      </c>
    </row>
    <row r="307" spans="1:9" ht="25.95" customHeight="1" x14ac:dyDescent="0.3">
      <c r="A307" s="20" t="s">
        <v>830</v>
      </c>
      <c r="B307" s="20" t="s">
        <v>831</v>
      </c>
      <c r="C307" s="21" t="s">
        <v>44</v>
      </c>
      <c r="D307" s="29" t="s">
        <v>832</v>
      </c>
      <c r="E307" s="20" t="s">
        <v>58</v>
      </c>
      <c r="F307" s="22">
        <v>439.75</v>
      </c>
      <c r="G307" s="22">
        <v>136.22999999999999</v>
      </c>
      <c r="H307" s="23">
        <v>174.85</v>
      </c>
      <c r="I307" s="23">
        <f>ROUND(F307*H307,2)</f>
        <v>76890.289999999994</v>
      </c>
    </row>
    <row r="308" spans="1:9" ht="27.6" x14ac:dyDescent="0.3">
      <c r="A308" s="20" t="s">
        <v>833</v>
      </c>
      <c r="B308" s="20" t="s">
        <v>834</v>
      </c>
      <c r="C308" s="21" t="s">
        <v>44</v>
      </c>
      <c r="D308" s="29" t="s">
        <v>835</v>
      </c>
      <c r="E308" s="20" t="s">
        <v>58</v>
      </c>
      <c r="F308" s="22">
        <v>439.75</v>
      </c>
      <c r="G308" s="22">
        <v>40.03</v>
      </c>
      <c r="H308" s="23">
        <v>51.37</v>
      </c>
      <c r="I308" s="23">
        <f>ROUND(F308*H308,2)</f>
        <v>22589.96</v>
      </c>
    </row>
    <row r="309" spans="1:9" ht="39" customHeight="1" x14ac:dyDescent="0.3">
      <c r="A309" s="20" t="s">
        <v>836</v>
      </c>
      <c r="B309" s="20" t="s">
        <v>837</v>
      </c>
      <c r="C309" s="21" t="s">
        <v>44</v>
      </c>
      <c r="D309" s="29" t="s">
        <v>838</v>
      </c>
      <c r="E309" s="20" t="s">
        <v>58</v>
      </c>
      <c r="F309" s="22">
        <v>41.25</v>
      </c>
      <c r="G309" s="22">
        <v>40.14</v>
      </c>
      <c r="H309" s="23">
        <v>51.51</v>
      </c>
      <c r="I309" s="23">
        <f>ROUND(F309*H309,2)</f>
        <v>2124.79</v>
      </c>
    </row>
    <row r="310" spans="1:9" x14ac:dyDescent="0.3">
      <c r="A310" s="20" t="s">
        <v>839</v>
      </c>
      <c r="B310" s="20" t="s">
        <v>840</v>
      </c>
      <c r="C310" s="21" t="s">
        <v>33</v>
      </c>
      <c r="D310" s="29" t="s">
        <v>841</v>
      </c>
      <c r="E310" s="20" t="s">
        <v>58</v>
      </c>
      <c r="F310" s="22">
        <v>439.75</v>
      </c>
      <c r="G310" s="22">
        <v>15.3</v>
      </c>
      <c r="H310" s="23">
        <v>19.63</v>
      </c>
      <c r="I310" s="23">
        <f>ROUND(F310*H310,2)</f>
        <v>8632.2900000000009</v>
      </c>
    </row>
    <row r="311" spans="1:9" s="19" customFormat="1" x14ac:dyDescent="0.3">
      <c r="A311" s="13" t="s">
        <v>842</v>
      </c>
      <c r="B311" s="14"/>
      <c r="C311" s="15"/>
      <c r="D311" s="15" t="s">
        <v>843</v>
      </c>
      <c r="E311" s="15"/>
      <c r="F311" s="16"/>
      <c r="G311" s="16"/>
      <c r="H311" s="17"/>
      <c r="I311" s="18">
        <f>SUM(I312:I315)</f>
        <v>67709.26999999999</v>
      </c>
    </row>
    <row r="312" spans="1:9" ht="25.95" customHeight="1" x14ac:dyDescent="0.3">
      <c r="A312" s="20" t="s">
        <v>844</v>
      </c>
      <c r="B312" s="20" t="s">
        <v>845</v>
      </c>
      <c r="C312" s="21" t="s">
        <v>44</v>
      </c>
      <c r="D312" s="29" t="s">
        <v>846</v>
      </c>
      <c r="E312" s="20" t="s">
        <v>58</v>
      </c>
      <c r="F312" s="22">
        <v>227</v>
      </c>
      <c r="G312" s="22">
        <v>126.1</v>
      </c>
      <c r="H312" s="23">
        <v>161.84</v>
      </c>
      <c r="I312" s="23">
        <f>ROUND(F312*H312,2)</f>
        <v>36737.68</v>
      </c>
    </row>
    <row r="313" spans="1:9" x14ac:dyDescent="0.3">
      <c r="A313" s="20" t="s">
        <v>847</v>
      </c>
      <c r="B313" s="20" t="s">
        <v>848</v>
      </c>
      <c r="C313" s="21" t="s">
        <v>18</v>
      </c>
      <c r="D313" s="29" t="s">
        <v>849</v>
      </c>
      <c r="E313" s="20" t="s">
        <v>30</v>
      </c>
      <c r="F313" s="22">
        <v>88</v>
      </c>
      <c r="G313" s="22">
        <v>12.41</v>
      </c>
      <c r="H313" s="23">
        <v>15.92</v>
      </c>
      <c r="I313" s="23">
        <f>ROUND(F313*H313,2)</f>
        <v>1400.96</v>
      </c>
    </row>
    <row r="314" spans="1:9" x14ac:dyDescent="0.3">
      <c r="A314" s="20" t="s">
        <v>850</v>
      </c>
      <c r="B314" s="20" t="s">
        <v>851</v>
      </c>
      <c r="C314" s="21" t="s">
        <v>44</v>
      </c>
      <c r="D314" s="29" t="s">
        <v>852</v>
      </c>
      <c r="E314" s="20" t="s">
        <v>58</v>
      </c>
      <c r="F314" s="22">
        <v>334</v>
      </c>
      <c r="G314" s="22">
        <v>11.24</v>
      </c>
      <c r="H314" s="23">
        <v>14.42</v>
      </c>
      <c r="I314" s="23">
        <f>ROUND(F314*H314,2)</f>
        <v>4816.28</v>
      </c>
    </row>
    <row r="315" spans="1:9" ht="27.6" x14ac:dyDescent="0.3">
      <c r="A315" s="20" t="s">
        <v>853</v>
      </c>
      <c r="B315" s="20" t="s">
        <v>854</v>
      </c>
      <c r="C315" s="21" t="s">
        <v>44</v>
      </c>
      <c r="D315" s="29" t="s">
        <v>855</v>
      </c>
      <c r="E315" s="20" t="s">
        <v>58</v>
      </c>
      <c r="F315" s="22">
        <v>227</v>
      </c>
      <c r="G315" s="22">
        <v>84.97</v>
      </c>
      <c r="H315" s="23">
        <v>109.05</v>
      </c>
      <c r="I315" s="23">
        <f>ROUND(F315*H315,2)</f>
        <v>24754.35</v>
      </c>
    </row>
    <row r="316" spans="1:9" s="19" customFormat="1" x14ac:dyDescent="0.3">
      <c r="A316" s="13" t="s">
        <v>856</v>
      </c>
      <c r="B316" s="14"/>
      <c r="C316" s="15"/>
      <c r="D316" s="15" t="s">
        <v>857</v>
      </c>
      <c r="E316" s="15"/>
      <c r="F316" s="16"/>
      <c r="G316" s="16"/>
      <c r="H316" s="17"/>
      <c r="I316" s="18">
        <f>SUM(I317:I321)</f>
        <v>20032.560000000001</v>
      </c>
    </row>
    <row r="317" spans="1:9" x14ac:dyDescent="0.3">
      <c r="A317" s="20" t="s">
        <v>858</v>
      </c>
      <c r="B317" s="20" t="s">
        <v>859</v>
      </c>
      <c r="C317" s="21" t="s">
        <v>18</v>
      </c>
      <c r="D317" s="29" t="s">
        <v>860</v>
      </c>
      <c r="E317" s="20" t="s">
        <v>30</v>
      </c>
      <c r="F317" s="22">
        <v>8</v>
      </c>
      <c r="G317" s="22">
        <v>209.67</v>
      </c>
      <c r="H317" s="23">
        <v>269.11</v>
      </c>
      <c r="I317" s="23">
        <f>ROUND(F317*H317,2)</f>
        <v>2152.88</v>
      </c>
    </row>
    <row r="318" spans="1:9" ht="27.6" x14ac:dyDescent="0.3">
      <c r="A318" s="20" t="s">
        <v>861</v>
      </c>
      <c r="B318" s="20" t="s">
        <v>862</v>
      </c>
      <c r="C318" s="21" t="s">
        <v>18</v>
      </c>
      <c r="D318" s="29" t="s">
        <v>863</v>
      </c>
      <c r="E318" s="20" t="s">
        <v>30</v>
      </c>
      <c r="F318" s="22">
        <v>8</v>
      </c>
      <c r="G318" s="22">
        <v>200.52</v>
      </c>
      <c r="H318" s="23">
        <v>257.36</v>
      </c>
      <c r="I318" s="23">
        <f>ROUND(F318*H318,2)</f>
        <v>2058.88</v>
      </c>
    </row>
    <row r="319" spans="1:9" s="31" customFormat="1" x14ac:dyDescent="0.3">
      <c r="A319" s="20" t="s">
        <v>864</v>
      </c>
      <c r="B319" s="20" t="s">
        <v>865</v>
      </c>
      <c r="C319" s="21" t="s">
        <v>18</v>
      </c>
      <c r="D319" s="29" t="s">
        <v>866</v>
      </c>
      <c r="E319" s="20" t="s">
        <v>58</v>
      </c>
      <c r="F319" s="22">
        <v>484</v>
      </c>
      <c r="G319" s="22">
        <v>20.71</v>
      </c>
      <c r="H319" s="23">
        <v>26.58</v>
      </c>
      <c r="I319" s="23">
        <f>ROUND(F319*H319,2)</f>
        <v>12864.72</v>
      </c>
    </row>
    <row r="320" spans="1:9" ht="25.95" customHeight="1" x14ac:dyDescent="0.3">
      <c r="A320" s="20" t="s">
        <v>867</v>
      </c>
      <c r="B320" s="20" t="s">
        <v>868</v>
      </c>
      <c r="C320" s="21" t="s">
        <v>869</v>
      </c>
      <c r="D320" s="29" t="s">
        <v>870</v>
      </c>
      <c r="E320" s="20" t="s">
        <v>434</v>
      </c>
      <c r="F320" s="22">
        <v>7</v>
      </c>
      <c r="G320" s="22">
        <v>167.31</v>
      </c>
      <c r="H320" s="23">
        <v>214.74</v>
      </c>
      <c r="I320" s="23">
        <f>ROUND(F320*H320,2)</f>
        <v>1503.18</v>
      </c>
    </row>
    <row r="321" spans="1:9" ht="25.95" customHeight="1" x14ac:dyDescent="0.3">
      <c r="A321" s="20" t="s">
        <v>871</v>
      </c>
      <c r="B321" s="20" t="s">
        <v>872</v>
      </c>
      <c r="C321" s="21" t="s">
        <v>44</v>
      </c>
      <c r="D321" s="29" t="s">
        <v>873</v>
      </c>
      <c r="E321" s="20" t="s">
        <v>30</v>
      </c>
      <c r="F321" s="22">
        <v>10</v>
      </c>
      <c r="G321" s="22">
        <v>113.2</v>
      </c>
      <c r="H321" s="23">
        <v>145.29</v>
      </c>
      <c r="I321" s="23">
        <f>ROUND(F321*H321,2)</f>
        <v>1452.9</v>
      </c>
    </row>
    <row r="322" spans="1:9" s="19" customFormat="1" x14ac:dyDescent="0.3">
      <c r="A322" s="13" t="s">
        <v>874</v>
      </c>
      <c r="B322" s="14"/>
      <c r="C322" s="15"/>
      <c r="D322" s="15" t="s">
        <v>875</v>
      </c>
      <c r="E322" s="15"/>
      <c r="F322" s="16"/>
      <c r="G322" s="16"/>
      <c r="H322" s="17"/>
      <c r="I322" s="18">
        <f>SUM(I323:I332)</f>
        <v>34283.39</v>
      </c>
    </row>
    <row r="323" spans="1:9" x14ac:dyDescent="0.3">
      <c r="A323" s="20" t="s">
        <v>876</v>
      </c>
      <c r="B323" s="20" t="s">
        <v>877</v>
      </c>
      <c r="C323" s="21" t="s">
        <v>44</v>
      </c>
      <c r="D323" s="29" t="s">
        <v>878</v>
      </c>
      <c r="E323" s="20" t="s">
        <v>58</v>
      </c>
      <c r="F323" s="22">
        <v>86.71</v>
      </c>
      <c r="G323" s="22">
        <v>7.35</v>
      </c>
      <c r="H323" s="23">
        <v>9.43</v>
      </c>
      <c r="I323" s="23">
        <f t="shared" ref="I323:I332" si="12">ROUND(F323*H323,2)</f>
        <v>817.68</v>
      </c>
    </row>
    <row r="324" spans="1:9" ht="25.95" customHeight="1" x14ac:dyDescent="0.3">
      <c r="A324" s="20" t="s">
        <v>879</v>
      </c>
      <c r="B324" s="20" t="s">
        <v>880</v>
      </c>
      <c r="C324" s="21" t="s">
        <v>18</v>
      </c>
      <c r="D324" s="29" t="s">
        <v>881</v>
      </c>
      <c r="E324" s="20" t="s">
        <v>30</v>
      </c>
      <c r="F324" s="22">
        <v>2</v>
      </c>
      <c r="G324" s="22">
        <v>3489.9</v>
      </c>
      <c r="H324" s="23">
        <v>4479.28</v>
      </c>
      <c r="I324" s="23">
        <f t="shared" si="12"/>
        <v>8958.56</v>
      </c>
    </row>
    <row r="325" spans="1:9" ht="25.95" customHeight="1" x14ac:dyDescent="0.3">
      <c r="A325" s="20" t="s">
        <v>882</v>
      </c>
      <c r="B325" s="20" t="s">
        <v>613</v>
      </c>
      <c r="C325" s="21" t="s">
        <v>18</v>
      </c>
      <c r="D325" s="29" t="s">
        <v>614</v>
      </c>
      <c r="E325" s="20" t="s">
        <v>30</v>
      </c>
      <c r="F325" s="22">
        <v>4</v>
      </c>
      <c r="G325" s="22">
        <v>158.16999999999999</v>
      </c>
      <c r="H325" s="23">
        <v>203.01</v>
      </c>
      <c r="I325" s="23">
        <f t="shared" si="12"/>
        <v>812.04</v>
      </c>
    </row>
    <row r="326" spans="1:9" ht="41.4" x14ac:dyDescent="0.3">
      <c r="A326" s="20" t="s">
        <v>883</v>
      </c>
      <c r="B326" s="20" t="s">
        <v>884</v>
      </c>
      <c r="C326" s="21" t="s">
        <v>18</v>
      </c>
      <c r="D326" s="29" t="s">
        <v>885</v>
      </c>
      <c r="E326" s="20" t="s">
        <v>83</v>
      </c>
      <c r="F326" s="22">
        <v>144.52000000000001</v>
      </c>
      <c r="G326" s="22">
        <v>10.06</v>
      </c>
      <c r="H326" s="23">
        <v>12.91</v>
      </c>
      <c r="I326" s="23">
        <f t="shared" si="12"/>
        <v>1865.75</v>
      </c>
    </row>
    <row r="327" spans="1:9" ht="27.6" x14ac:dyDescent="0.3">
      <c r="A327" s="20" t="s">
        <v>886</v>
      </c>
      <c r="B327" s="20" t="s">
        <v>887</v>
      </c>
      <c r="C327" s="21" t="s">
        <v>44</v>
      </c>
      <c r="D327" s="29" t="s">
        <v>888</v>
      </c>
      <c r="E327" s="20" t="s">
        <v>30</v>
      </c>
      <c r="F327" s="22">
        <v>2</v>
      </c>
      <c r="G327" s="22">
        <v>793.91</v>
      </c>
      <c r="H327" s="23">
        <v>1018.98</v>
      </c>
      <c r="I327" s="23">
        <f t="shared" si="12"/>
        <v>2037.96</v>
      </c>
    </row>
    <row r="328" spans="1:9" x14ac:dyDescent="0.3">
      <c r="A328" s="20" t="s">
        <v>889</v>
      </c>
      <c r="B328" s="20" t="s">
        <v>890</v>
      </c>
      <c r="C328" s="21" t="s">
        <v>33</v>
      </c>
      <c r="D328" s="29" t="s">
        <v>891</v>
      </c>
      <c r="E328" s="20" t="s">
        <v>30</v>
      </c>
      <c r="F328" s="22">
        <v>4</v>
      </c>
      <c r="G328" s="22">
        <v>66.02</v>
      </c>
      <c r="H328" s="23">
        <v>84.73</v>
      </c>
      <c r="I328" s="23">
        <f t="shared" si="12"/>
        <v>338.92</v>
      </c>
    </row>
    <row r="329" spans="1:9" x14ac:dyDescent="0.3">
      <c r="A329" s="20" t="s">
        <v>892</v>
      </c>
      <c r="B329" s="20" t="s">
        <v>893</v>
      </c>
      <c r="C329" s="21" t="s">
        <v>33</v>
      </c>
      <c r="D329" s="29" t="s">
        <v>894</v>
      </c>
      <c r="E329" s="20" t="s">
        <v>30</v>
      </c>
      <c r="F329" s="22">
        <v>1</v>
      </c>
      <c r="G329" s="22">
        <v>51.83</v>
      </c>
      <c r="H329" s="23">
        <v>66.52</v>
      </c>
      <c r="I329" s="23">
        <f t="shared" si="12"/>
        <v>66.52</v>
      </c>
    </row>
    <row r="330" spans="1:9" x14ac:dyDescent="0.3">
      <c r="A330" s="20" t="s">
        <v>895</v>
      </c>
      <c r="B330" s="20" t="s">
        <v>896</v>
      </c>
      <c r="C330" s="21" t="s">
        <v>18</v>
      </c>
      <c r="D330" s="29" t="s">
        <v>897</v>
      </c>
      <c r="E330" s="20" t="s">
        <v>30</v>
      </c>
      <c r="F330" s="22">
        <v>3</v>
      </c>
      <c r="G330" s="22">
        <v>128.18</v>
      </c>
      <c r="H330" s="23">
        <v>164.51</v>
      </c>
      <c r="I330" s="23">
        <f t="shared" si="12"/>
        <v>493.53</v>
      </c>
    </row>
    <row r="331" spans="1:9" x14ac:dyDescent="0.3">
      <c r="A331" s="20" t="s">
        <v>898</v>
      </c>
      <c r="B331" s="20" t="s">
        <v>899</v>
      </c>
      <c r="C331" s="21" t="s">
        <v>33</v>
      </c>
      <c r="D331" s="29" t="s">
        <v>900</v>
      </c>
      <c r="E331" s="20" t="s">
        <v>30</v>
      </c>
      <c r="F331" s="22">
        <v>1</v>
      </c>
      <c r="G331" s="22">
        <v>11079.92</v>
      </c>
      <c r="H331" s="23">
        <v>14221.07</v>
      </c>
      <c r="I331" s="23">
        <f t="shared" si="12"/>
        <v>14221.07</v>
      </c>
    </row>
    <row r="332" spans="1:9" ht="41.4" x14ac:dyDescent="0.3">
      <c r="A332" s="20" t="s">
        <v>901</v>
      </c>
      <c r="B332" s="20" t="s">
        <v>902</v>
      </c>
      <c r="C332" s="21" t="s">
        <v>44</v>
      </c>
      <c r="D332" s="29" t="s">
        <v>903</v>
      </c>
      <c r="E332" s="20" t="s">
        <v>83</v>
      </c>
      <c r="F332" s="22">
        <v>72</v>
      </c>
      <c r="G332" s="22">
        <v>50.55</v>
      </c>
      <c r="H332" s="23">
        <v>64.88</v>
      </c>
      <c r="I332" s="23">
        <f t="shared" si="12"/>
        <v>4671.3599999999997</v>
      </c>
    </row>
    <row r="333" spans="1:9" s="19" customFormat="1" x14ac:dyDescent="0.3">
      <c r="A333" s="13" t="s">
        <v>904</v>
      </c>
      <c r="B333" s="14"/>
      <c r="C333" s="15"/>
      <c r="D333" s="15" t="s">
        <v>905</v>
      </c>
      <c r="E333" s="15"/>
      <c r="F333" s="16"/>
      <c r="G333" s="16"/>
      <c r="H333" s="17"/>
      <c r="I333" s="18">
        <f>SUM(I334:I337)</f>
        <v>140100.94999999998</v>
      </c>
    </row>
    <row r="334" spans="1:9" ht="39" customHeight="1" x14ac:dyDescent="0.3">
      <c r="A334" s="20" t="s">
        <v>906</v>
      </c>
      <c r="B334" s="20" t="s">
        <v>907</v>
      </c>
      <c r="C334" s="21" t="s">
        <v>18</v>
      </c>
      <c r="D334" s="29" t="s">
        <v>908</v>
      </c>
      <c r="E334" s="20" t="s">
        <v>58</v>
      </c>
      <c r="F334" s="22">
        <v>42.91</v>
      </c>
      <c r="G334" s="22">
        <v>18.75</v>
      </c>
      <c r="H334" s="23">
        <v>24.06</v>
      </c>
      <c r="I334" s="23">
        <f>ROUND(F334*H334,2)</f>
        <v>1032.4100000000001</v>
      </c>
    </row>
    <row r="335" spans="1:9" ht="25.95" customHeight="1" x14ac:dyDescent="0.3">
      <c r="A335" s="20" t="s">
        <v>909</v>
      </c>
      <c r="B335" s="20" t="s">
        <v>910</v>
      </c>
      <c r="C335" s="21" t="s">
        <v>18</v>
      </c>
      <c r="D335" s="29" t="s">
        <v>911</v>
      </c>
      <c r="E335" s="20" t="s">
        <v>58</v>
      </c>
      <c r="F335" s="22">
        <v>2881.12</v>
      </c>
      <c r="G335" s="22">
        <v>28.01</v>
      </c>
      <c r="H335" s="23">
        <v>35.950000000000003</v>
      </c>
      <c r="I335" s="23">
        <f>ROUND(F335*H335,2)</f>
        <v>103576.26</v>
      </c>
    </row>
    <row r="336" spans="1:9" ht="25.95" customHeight="1" x14ac:dyDescent="0.3">
      <c r="A336" s="20" t="s">
        <v>912</v>
      </c>
      <c r="B336" s="20" t="s">
        <v>913</v>
      </c>
      <c r="C336" s="21" t="s">
        <v>18</v>
      </c>
      <c r="D336" s="29" t="s">
        <v>914</v>
      </c>
      <c r="E336" s="20" t="s">
        <v>58</v>
      </c>
      <c r="F336" s="22">
        <v>957.86</v>
      </c>
      <c r="G336" s="22">
        <v>28.01</v>
      </c>
      <c r="H336" s="23">
        <v>35.950000000000003</v>
      </c>
      <c r="I336" s="23">
        <f>ROUND(F336*H336,2)</f>
        <v>34435.07</v>
      </c>
    </row>
    <row r="337" spans="1:9" ht="25.95" customHeight="1" x14ac:dyDescent="0.3">
      <c r="A337" s="20" t="s">
        <v>915</v>
      </c>
      <c r="B337" s="20" t="s">
        <v>916</v>
      </c>
      <c r="C337" s="21" t="s">
        <v>44</v>
      </c>
      <c r="D337" s="29" t="s">
        <v>917</v>
      </c>
      <c r="E337" s="20" t="s">
        <v>58</v>
      </c>
      <c r="F337" s="22">
        <v>66.87</v>
      </c>
      <c r="G337" s="22">
        <v>12.32</v>
      </c>
      <c r="H337" s="23">
        <v>15.81</v>
      </c>
      <c r="I337" s="23">
        <f>ROUND(F337*H337,2)</f>
        <v>1057.21</v>
      </c>
    </row>
    <row r="338" spans="1:9" s="19" customFormat="1" x14ac:dyDescent="0.3">
      <c r="A338" s="13" t="s">
        <v>918</v>
      </c>
      <c r="B338" s="14"/>
      <c r="C338" s="15"/>
      <c r="D338" s="15" t="s">
        <v>919</v>
      </c>
      <c r="E338" s="15"/>
      <c r="F338" s="16"/>
      <c r="G338" s="16"/>
      <c r="H338" s="17"/>
      <c r="I338" s="18">
        <f>SUM(I339:I349)</f>
        <v>24991.43</v>
      </c>
    </row>
    <row r="339" spans="1:9" x14ac:dyDescent="0.3">
      <c r="A339" s="20" t="s">
        <v>920</v>
      </c>
      <c r="B339" s="20" t="s">
        <v>921</v>
      </c>
      <c r="C339" s="21" t="s">
        <v>18</v>
      </c>
      <c r="D339" s="29" t="s">
        <v>922</v>
      </c>
      <c r="E339" s="20" t="s">
        <v>30</v>
      </c>
      <c r="F339" s="22">
        <v>1</v>
      </c>
      <c r="G339" s="22">
        <v>1825.58</v>
      </c>
      <c r="H339" s="23">
        <v>2343.13</v>
      </c>
      <c r="I339" s="23">
        <f t="shared" ref="I339:I349" si="13">ROUND(F339*H339,2)</f>
        <v>2343.13</v>
      </c>
    </row>
    <row r="340" spans="1:9" x14ac:dyDescent="0.3">
      <c r="A340" s="20" t="s">
        <v>923</v>
      </c>
      <c r="B340" s="20" t="s">
        <v>924</v>
      </c>
      <c r="C340" s="21" t="s">
        <v>18</v>
      </c>
      <c r="D340" s="26" t="s">
        <v>925</v>
      </c>
      <c r="E340" s="20" t="s">
        <v>30</v>
      </c>
      <c r="F340" s="22">
        <v>21</v>
      </c>
      <c r="G340" s="22">
        <v>39.61</v>
      </c>
      <c r="H340" s="23">
        <v>50.83</v>
      </c>
      <c r="I340" s="23">
        <f t="shared" si="13"/>
        <v>1067.43</v>
      </c>
    </row>
    <row r="341" spans="1:9" ht="39" customHeight="1" x14ac:dyDescent="0.3">
      <c r="A341" s="20" t="s">
        <v>926</v>
      </c>
      <c r="B341" s="20" t="s">
        <v>927</v>
      </c>
      <c r="C341" s="21" t="s">
        <v>18</v>
      </c>
      <c r="D341" s="29" t="s">
        <v>928</v>
      </c>
      <c r="E341" s="20" t="s">
        <v>30</v>
      </c>
      <c r="F341" s="22">
        <v>2</v>
      </c>
      <c r="G341" s="22">
        <v>333.24</v>
      </c>
      <c r="H341" s="23">
        <v>427.71</v>
      </c>
      <c r="I341" s="23">
        <f t="shared" si="13"/>
        <v>855.42</v>
      </c>
    </row>
    <row r="342" spans="1:9" x14ac:dyDescent="0.3">
      <c r="A342" s="20" t="s">
        <v>929</v>
      </c>
      <c r="B342" s="20" t="s">
        <v>930</v>
      </c>
      <c r="C342" s="21" t="s">
        <v>44</v>
      </c>
      <c r="D342" s="29" t="s">
        <v>931</v>
      </c>
      <c r="E342" s="20" t="s">
        <v>58</v>
      </c>
      <c r="F342" s="22">
        <v>4</v>
      </c>
      <c r="G342" s="22">
        <v>12.75</v>
      </c>
      <c r="H342" s="23">
        <v>16.36</v>
      </c>
      <c r="I342" s="23">
        <f t="shared" si="13"/>
        <v>65.44</v>
      </c>
    </row>
    <row r="343" spans="1:9" x14ac:dyDescent="0.3">
      <c r="A343" s="20" t="s">
        <v>932</v>
      </c>
      <c r="B343" s="20" t="s">
        <v>933</v>
      </c>
      <c r="C343" s="21" t="s">
        <v>18</v>
      </c>
      <c r="D343" s="29" t="s">
        <v>934</v>
      </c>
      <c r="E343" s="20" t="s">
        <v>58</v>
      </c>
      <c r="F343" s="22">
        <v>4.92</v>
      </c>
      <c r="G343" s="22">
        <v>97.07</v>
      </c>
      <c r="H343" s="23">
        <v>124.58</v>
      </c>
      <c r="I343" s="23">
        <f t="shared" si="13"/>
        <v>612.92999999999995</v>
      </c>
    </row>
    <row r="344" spans="1:9" ht="39" customHeight="1" x14ac:dyDescent="0.3">
      <c r="A344" s="20" t="s">
        <v>935</v>
      </c>
      <c r="B344" s="20" t="s">
        <v>927</v>
      </c>
      <c r="C344" s="21" t="s">
        <v>18</v>
      </c>
      <c r="D344" s="29" t="s">
        <v>928</v>
      </c>
      <c r="E344" s="20" t="s">
        <v>30</v>
      </c>
      <c r="F344" s="22">
        <v>2</v>
      </c>
      <c r="G344" s="22">
        <v>333.24</v>
      </c>
      <c r="H344" s="23">
        <v>427.71</v>
      </c>
      <c r="I344" s="23">
        <f t="shared" si="13"/>
        <v>855.42</v>
      </c>
    </row>
    <row r="345" spans="1:9" ht="25.95" customHeight="1" x14ac:dyDescent="0.3">
      <c r="A345" s="20" t="s">
        <v>936</v>
      </c>
      <c r="B345" s="20" t="s">
        <v>937</v>
      </c>
      <c r="C345" s="21" t="s">
        <v>18</v>
      </c>
      <c r="D345" s="29" t="s">
        <v>938</v>
      </c>
      <c r="E345" s="20" t="s">
        <v>30</v>
      </c>
      <c r="F345" s="22">
        <v>1</v>
      </c>
      <c r="G345" s="22">
        <v>4510.83</v>
      </c>
      <c r="H345" s="23">
        <v>5789.65</v>
      </c>
      <c r="I345" s="23">
        <f t="shared" si="13"/>
        <v>5789.65</v>
      </c>
    </row>
    <row r="346" spans="1:9" ht="25.95" customHeight="1" x14ac:dyDescent="0.3">
      <c r="A346" s="20" t="s">
        <v>939</v>
      </c>
      <c r="B346" s="20" t="s">
        <v>940</v>
      </c>
      <c r="C346" s="21" t="s">
        <v>18</v>
      </c>
      <c r="D346" s="29" t="s">
        <v>941</v>
      </c>
      <c r="E346" s="20" t="s">
        <v>30</v>
      </c>
      <c r="F346" s="22">
        <v>40</v>
      </c>
      <c r="G346" s="22">
        <v>41.24</v>
      </c>
      <c r="H346" s="23">
        <v>52.93</v>
      </c>
      <c r="I346" s="23">
        <f t="shared" si="13"/>
        <v>2117.1999999999998</v>
      </c>
    </row>
    <row r="347" spans="1:9" s="31" customFormat="1" ht="25.95" customHeight="1" x14ac:dyDescent="0.3">
      <c r="A347" s="20" t="s">
        <v>942</v>
      </c>
      <c r="B347" s="20" t="s">
        <v>943</v>
      </c>
      <c r="C347" s="21" t="s">
        <v>18</v>
      </c>
      <c r="D347" s="29" t="s">
        <v>944</v>
      </c>
      <c r="E347" s="20" t="s">
        <v>30</v>
      </c>
      <c r="F347" s="22">
        <v>89</v>
      </c>
      <c r="G347" s="22">
        <v>18.170000000000002</v>
      </c>
      <c r="H347" s="23">
        <v>23.32</v>
      </c>
      <c r="I347" s="23">
        <f t="shared" si="13"/>
        <v>2075.48</v>
      </c>
    </row>
    <row r="348" spans="1:9" ht="25.95" customHeight="1" x14ac:dyDescent="0.3">
      <c r="A348" s="20" t="s">
        <v>945</v>
      </c>
      <c r="B348" s="20" t="s">
        <v>946</v>
      </c>
      <c r="C348" s="21" t="s">
        <v>18</v>
      </c>
      <c r="D348" s="29" t="s">
        <v>947</v>
      </c>
      <c r="E348" s="20" t="s">
        <v>30</v>
      </c>
      <c r="F348" s="22">
        <v>2</v>
      </c>
      <c r="G348" s="22">
        <v>2937.82</v>
      </c>
      <c r="H348" s="23">
        <v>3770.69</v>
      </c>
      <c r="I348" s="23">
        <f t="shared" si="13"/>
        <v>7541.38</v>
      </c>
    </row>
    <row r="349" spans="1:9" x14ac:dyDescent="0.3">
      <c r="A349" s="20" t="s">
        <v>948</v>
      </c>
      <c r="B349" s="20" t="s">
        <v>949</v>
      </c>
      <c r="C349" s="21" t="s">
        <v>18</v>
      </c>
      <c r="D349" s="29" t="s">
        <v>950</v>
      </c>
      <c r="E349" s="20" t="s">
        <v>30</v>
      </c>
      <c r="F349" s="22">
        <v>1</v>
      </c>
      <c r="G349" s="22">
        <v>1299.54</v>
      </c>
      <c r="H349" s="23">
        <v>1667.95</v>
      </c>
      <c r="I349" s="23">
        <f t="shared" si="13"/>
        <v>1667.95</v>
      </c>
    </row>
    <row r="350" spans="1:9" s="19" customFormat="1" x14ac:dyDescent="0.3">
      <c r="A350" s="13" t="s">
        <v>951</v>
      </c>
      <c r="B350" s="14"/>
      <c r="C350" s="15"/>
      <c r="D350" s="15" t="s">
        <v>952</v>
      </c>
      <c r="E350" s="15"/>
      <c r="F350" s="16"/>
      <c r="G350" s="16"/>
      <c r="H350" s="17"/>
      <c r="I350" s="18">
        <f>I351</f>
        <v>16290.66</v>
      </c>
    </row>
    <row r="351" spans="1:9" ht="25.95" customHeight="1" x14ac:dyDescent="0.3">
      <c r="A351" s="20" t="s">
        <v>953</v>
      </c>
      <c r="B351" s="20" t="s">
        <v>954</v>
      </c>
      <c r="C351" s="21" t="s">
        <v>18</v>
      </c>
      <c r="D351" s="29" t="s">
        <v>955</v>
      </c>
      <c r="E351" s="20" t="s">
        <v>956</v>
      </c>
      <c r="F351" s="22">
        <v>6</v>
      </c>
      <c r="G351" s="22">
        <v>2115.4</v>
      </c>
      <c r="H351" s="23">
        <v>2715.11</v>
      </c>
      <c r="I351" s="23">
        <f>ROUND(F351*H351,2)</f>
        <v>16290.66</v>
      </c>
    </row>
    <row r="352" spans="1:9" x14ac:dyDescent="0.3">
      <c r="A352" s="34"/>
      <c r="B352" s="34"/>
      <c r="C352" s="34"/>
      <c r="D352" s="34"/>
      <c r="E352" s="34"/>
      <c r="F352" s="35"/>
      <c r="G352" s="35"/>
      <c r="H352" s="36"/>
      <c r="I352" s="35"/>
    </row>
    <row r="353" spans="1:9" x14ac:dyDescent="0.3">
      <c r="A353" s="1"/>
      <c r="B353" s="1"/>
      <c r="C353" s="3"/>
      <c r="D353" s="37"/>
      <c r="E353" s="38"/>
      <c r="F353" s="39"/>
      <c r="G353" s="40"/>
      <c r="H353" s="41" t="s">
        <v>957</v>
      </c>
      <c r="I353" s="41">
        <f>I7+I17+I39+I56+I96+I105+I114+I124+I127+I133+I136+I162+I164+I181+I195+I219+I274+I305+I316+I322+I333+I338+I350</f>
        <v>3279995.0700000012</v>
      </c>
    </row>
    <row r="354" spans="1:9" x14ac:dyDescent="0.3">
      <c r="A354" s="1"/>
      <c r="B354" s="1"/>
      <c r="C354" s="3"/>
      <c r="D354" s="37"/>
      <c r="E354" s="38"/>
      <c r="F354" s="42"/>
      <c r="G354" s="42"/>
      <c r="H354" s="5"/>
      <c r="I354" s="43"/>
    </row>
    <row r="355" spans="1:9" x14ac:dyDescent="0.3">
      <c r="A355" s="1"/>
      <c r="B355" s="1"/>
      <c r="C355" s="3"/>
      <c r="D355" s="37"/>
      <c r="E355" s="38"/>
      <c r="H355" s="5"/>
      <c r="I355" s="43"/>
    </row>
    <row r="356" spans="1:9" x14ac:dyDescent="0.3">
      <c r="A356" s="1"/>
      <c r="B356" s="1"/>
      <c r="C356" s="1"/>
      <c r="D356" s="1"/>
      <c r="E356" s="1"/>
      <c r="F356" s="4"/>
      <c r="G356" s="4"/>
      <c r="H356" s="5"/>
      <c r="I356" s="4"/>
    </row>
    <row r="357" spans="1:9" x14ac:dyDescent="0.3">
      <c r="A357" s="45"/>
      <c r="B357" s="46"/>
      <c r="C357" s="46"/>
      <c r="D357" s="46"/>
      <c r="E357" s="46"/>
      <c r="F357" s="46"/>
      <c r="G357" s="46"/>
      <c r="H357" s="46"/>
      <c r="I357" s="46"/>
    </row>
    <row r="359" spans="1:9" x14ac:dyDescent="0.3">
      <c r="E359" s="49"/>
      <c r="I359" s="44">
        <v>3279994.6</v>
      </c>
    </row>
    <row r="360" spans="1:9" x14ac:dyDescent="0.3">
      <c r="E360" s="49"/>
    </row>
    <row r="364" spans="1:9" x14ac:dyDescent="0.3">
      <c r="I364" s="44">
        <f>I353-I359</f>
        <v>0.47000000113621354</v>
      </c>
    </row>
  </sheetData>
  <autoFilter ref="A1:I360" xr:uid="{19D746DF-8FBD-4750-B9D5-DF0C20E06F52}"/>
  <mergeCells count="3">
    <mergeCell ref="A5:I5"/>
    <mergeCell ref="F354:G354"/>
    <mergeCell ref="A357:I357"/>
  </mergeCells>
  <pageMargins left="0.35433070866141736" right="0.35433070866141736" top="1.22" bottom="0.98425196850393704" header="0.51181102362204722" footer="0.51181102362204722"/>
  <pageSetup paperSize="9" scale="66" fitToHeight="0" orientation="portrait" r:id="rId1"/>
  <headerFooter>
    <oddHeader>&amp;L &amp;C &amp;RPágina &amp;P de &amp;N</oddHeader>
    <oddFooter xml:space="preserve">&amp;L &amp;C </oddFooter>
  </headerFooter>
  <rowBreaks count="2" manualBreakCount="2">
    <brk id="132" max="8" man="1"/>
    <brk id="19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</dc:creator>
  <cp:lastModifiedBy>tecnico</cp:lastModifiedBy>
  <dcterms:created xsi:type="dcterms:W3CDTF">2023-07-31T12:36:30Z</dcterms:created>
  <dcterms:modified xsi:type="dcterms:W3CDTF">2023-07-31T12:39:19Z</dcterms:modified>
</cp:coreProperties>
</file>