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CEITA" sheetId="1" r:id="rId1"/>
  </sheets>
  <definedNames>
    <definedName name="_xlnm.Print_Area" localSheetId="0">'RECEITA'!$A$1:$O$27</definedName>
    <definedName name="g" localSheetId="0">'RECEITA'!$A$1:$E$7</definedName>
    <definedName name="Print_Area_0" localSheetId="0">'RECEITA'!$A$1:$E$18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<sst xmlns="http://schemas.openxmlformats.org/spreadsheetml/2006/main" count="48" uniqueCount="31">
  <si>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</si>
  <si>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</si>
  <si>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</si>
  <si>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</si>
  <si>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</si>
  <si>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</si>
  <si>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</si>
  <si>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</si>
  <si>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</si>
  <si>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</si>
  <si>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</si>
  <si>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</si>
  <si>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</si>
  <si>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</si>
  <si>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</si>
  <si>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</si>
  <si>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</si>
  <si>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</si>
  <si>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</si>
  <si>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</si>
  <si>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</si>
  <si>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</si>
  <si>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</si>
  <si>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</si>
  <si>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</si>
  <si>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</si>
  <si>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</si>
  <si>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</si>
  <si>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</si>
  <si>
    <t>NOVEMBRO / 2020</t>
  </si>
  <si>
    <t>Data da última atualização:  02/12/20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</si>
</sst>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52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4" fillId="21" borderId="5" applyNumberFormat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0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70" fontId="15" fillId="0" borderId="0" xfId="60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" fontId="34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46150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="70" zoomScaleNormal="80" zoomScaleSheetLayoutView="70" zoomScalePageLayoutView="0" workbookViewId="0" topLeftCell="A1">
      <selection activeCell="O16" sqref="O16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4.898437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4" t="s">
        <v>29</v>
      </c>
      <c r="L2" s="34"/>
      <c r="M2" s="34"/>
      <c r="N2" s="34"/>
      <c r="O2" s="34"/>
    </row>
    <row r="3" spans="1:5" ht="28.5" customHeight="1">
      <c r="A3" s="35" t="s">
        <v>0</v>
      </c>
      <c r="B3" s="35"/>
      <c r="C3" s="35"/>
      <c r="D3" s="35"/>
      <c r="E3" s="35"/>
    </row>
    <row r="5" spans="1:15" s="3" customFormat="1" ht="42.75" customHeight="1">
      <c r="A5" s="2" t="s">
        <v>1</v>
      </c>
      <c r="B5" s="2" t="s">
        <v>2</v>
      </c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31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32"/>
    </row>
    <row r="8" spans="1:15" ht="25.5" customHeight="1">
      <c r="A8" s="11" t="s">
        <v>27</v>
      </c>
      <c r="B8" s="9">
        <v>1512505.25</v>
      </c>
      <c r="C8" s="9">
        <v>0</v>
      </c>
      <c r="D8" s="9">
        <v>110598.27</v>
      </c>
      <c r="E8" s="9">
        <v>61621.97</v>
      </c>
      <c r="F8" s="9">
        <v>29082.12</v>
      </c>
      <c r="G8" s="9">
        <f>263.09+1596188.96-1713221.95</f>
        <v>-116769.8999999999</v>
      </c>
      <c r="H8" s="9">
        <f>1628.63-1891.72+3275.97</f>
        <v>3012.88</v>
      </c>
      <c r="I8" s="9">
        <v>25592.45</v>
      </c>
      <c r="J8" s="9">
        <f>34615.45-13000+15738.53</f>
        <v>37353.979999999996</v>
      </c>
      <c r="K8" s="9">
        <f>23222.13-44837.58+47093.49</f>
        <v>25478.039999999997</v>
      </c>
      <c r="L8" s="9">
        <v>0</v>
      </c>
      <c r="M8" s="9">
        <v>1260.75</v>
      </c>
      <c r="N8" s="9"/>
      <c r="O8" s="33">
        <f>SUM(B8:N8)</f>
        <v>1689735.81</v>
      </c>
    </row>
    <row r="9" spans="1:15" ht="28.5" customHeight="1">
      <c r="A9" s="11" t="s">
        <v>18</v>
      </c>
      <c r="B9" s="9">
        <v>281759.27</v>
      </c>
      <c r="C9" s="9">
        <v>51.81</v>
      </c>
      <c r="D9" s="9">
        <f>80.17+949.11</f>
        <v>1029.28</v>
      </c>
      <c r="E9" s="9">
        <v>624.09</v>
      </c>
      <c r="F9" s="9">
        <v>0</v>
      </c>
      <c r="G9" s="9">
        <f>283393.6-283261.62-131.98</f>
        <v>-1.8616219676914625E-11</v>
      </c>
      <c r="H9" s="9">
        <v>278.89</v>
      </c>
      <c r="I9" s="9">
        <v>547.25</v>
      </c>
      <c r="J9" s="9">
        <v>484.75</v>
      </c>
      <c r="K9" s="9">
        <v>2028.21</v>
      </c>
      <c r="L9" s="9">
        <v>0</v>
      </c>
      <c r="M9" s="9">
        <v>23943.88</v>
      </c>
      <c r="N9" s="9"/>
      <c r="O9" s="33">
        <f>SUM(B9:N9)</f>
        <v>310747.4300000001</v>
      </c>
    </row>
    <row r="10" spans="1:15" ht="25.5" customHeight="1">
      <c r="A10" s="11" t="s">
        <v>19</v>
      </c>
      <c r="B10" s="9">
        <v>463808.11</v>
      </c>
      <c r="C10" s="9">
        <v>0</v>
      </c>
      <c r="D10" s="9">
        <f>264.29-1110.79+2670.3</f>
        <v>1823.8000000000002</v>
      </c>
      <c r="E10" s="9">
        <f>87.46+1026.28</f>
        <v>1113.74</v>
      </c>
      <c r="F10" s="9">
        <v>0</v>
      </c>
      <c r="G10" s="9">
        <f>466628.93-466541.47-87.46</f>
        <v>2.0961010704922955E-11</v>
      </c>
      <c r="H10" s="9">
        <f>21.1+459.16</f>
        <v>480.26000000000005</v>
      </c>
      <c r="I10" s="9">
        <f>51.12+901.09</f>
        <v>952.21</v>
      </c>
      <c r="J10" s="9">
        <f>65.75+798.17</f>
        <v>863.92</v>
      </c>
      <c r="K10" s="9">
        <f>53.52+649.6</f>
        <v>703.12</v>
      </c>
      <c r="L10" s="9">
        <v>0</v>
      </c>
      <c r="M10" s="9">
        <v>0</v>
      </c>
      <c r="N10" s="9"/>
      <c r="O10" s="33">
        <f>SUM(B10:N10)</f>
        <v>469745.16</v>
      </c>
    </row>
    <row r="11" spans="1:15" ht="25.5" customHeight="1">
      <c r="A11" s="11"/>
      <c r="B11" s="12">
        <v>2258072.63</v>
      </c>
      <c r="C11" s="12">
        <f aca="true" t="shared" si="0" ref="C11:N11">SUM(C8:C10)</f>
        <v>51.81</v>
      </c>
      <c r="D11" s="12">
        <f t="shared" si="0"/>
        <v>113451.35</v>
      </c>
      <c r="E11" s="12">
        <f t="shared" si="0"/>
        <v>63359.799999999996</v>
      </c>
      <c r="F11" s="12">
        <f t="shared" si="0"/>
        <v>29082.12</v>
      </c>
      <c r="G11" s="12">
        <f t="shared" si="0"/>
        <v>-116769.8999999999</v>
      </c>
      <c r="H11" s="12">
        <f t="shared" si="0"/>
        <v>3772.03</v>
      </c>
      <c r="I11" s="12">
        <f t="shared" si="0"/>
        <v>27091.91</v>
      </c>
      <c r="J11" s="12">
        <f t="shared" si="0"/>
        <v>38702.649999999994</v>
      </c>
      <c r="K11" s="12">
        <f t="shared" si="0"/>
        <v>28209.369999999995</v>
      </c>
      <c r="L11" s="12">
        <f t="shared" si="0"/>
        <v>0</v>
      </c>
      <c r="M11" s="12">
        <f t="shared" si="0"/>
        <v>25204.63</v>
      </c>
      <c r="N11" s="12">
        <f t="shared" si="0"/>
        <v>0</v>
      </c>
      <c r="O11" s="38">
        <f>SUM(B11:N11)</f>
        <v>2470228.4</v>
      </c>
    </row>
    <row r="12" spans="1:15" ht="41.25" customHeight="1">
      <c r="A12" s="13" t="s">
        <v>20</v>
      </c>
      <c r="B12" s="14"/>
      <c r="C12" s="14"/>
      <c r="D12" s="14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5" s="16" customFormat="1" ht="25.5" customHeight="1">
      <c r="A13" s="18" t="s">
        <v>21</v>
      </c>
      <c r="B13" s="15"/>
      <c r="C13" s="15"/>
      <c r="D13" s="15"/>
      <c r="E13" s="15"/>
    </row>
    <row r="14" spans="1:15" ht="14.25" customHeight="1">
      <c r="A14" s="19" t="s">
        <v>22</v>
      </c>
      <c r="C14" s="20"/>
      <c r="O14" s="30"/>
    </row>
    <row r="15" ht="14.25" customHeight="1">
      <c r="A15" s="37" t="s">
        <v>30</v>
      </c>
    </row>
    <row r="17" spans="1:15" ht="56.25" customHeight="1">
      <c r="A17" s="2" t="s">
        <v>1</v>
      </c>
      <c r="B17" s="2" t="s">
        <v>2</v>
      </c>
      <c r="C17" s="36" t="s">
        <v>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25.5" customHeight="1">
      <c r="A18" s="21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31" t="s">
        <v>16</v>
      </c>
    </row>
    <row r="19" spans="1:15" ht="35.25" customHeight="1">
      <c r="A19" s="22" t="s">
        <v>23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32"/>
    </row>
    <row r="20" spans="1:15" ht="25.5" customHeight="1">
      <c r="A20" s="23" t="s">
        <v>28</v>
      </c>
      <c r="B20" s="9">
        <v>46829.529999999926</v>
      </c>
      <c r="C20" s="9">
        <v>0</v>
      </c>
      <c r="D20" s="9">
        <v>0</v>
      </c>
      <c r="E20" s="9">
        <v>0</v>
      </c>
      <c r="F20" s="9">
        <v>0</v>
      </c>
      <c r="G20" s="9">
        <f>912000+261.21</f>
        <v>912261.21</v>
      </c>
      <c r="H20" s="9">
        <v>-912000</v>
      </c>
      <c r="I20" s="9">
        <v>0</v>
      </c>
      <c r="J20" s="9">
        <v>25.02</v>
      </c>
      <c r="K20" s="9">
        <v>0</v>
      </c>
      <c r="L20" s="9">
        <v>0</v>
      </c>
      <c r="M20" s="9">
        <v>0</v>
      </c>
      <c r="N20" s="9"/>
      <c r="O20" s="33">
        <f>SUM(B20:N20)</f>
        <v>47115.75999999987</v>
      </c>
    </row>
    <row r="21" spans="1:15" ht="25.5" customHeight="1">
      <c r="A21" s="23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/>
      <c r="O21" s="33">
        <f>SUM(B21:N21)</f>
        <v>0</v>
      </c>
    </row>
    <row r="22" spans="1:15" ht="25.5" customHeight="1">
      <c r="A22" s="23"/>
      <c r="B22" s="24">
        <v>46829.529999999926</v>
      </c>
      <c r="C22" s="24">
        <f aca="true" t="shared" si="1" ref="C22:K22">SUM(C20:C21)</f>
        <v>0</v>
      </c>
      <c r="D22" s="24">
        <f t="shared" si="1"/>
        <v>0</v>
      </c>
      <c r="E22" s="24">
        <f t="shared" si="1"/>
        <v>0</v>
      </c>
      <c r="F22" s="24">
        <f t="shared" si="1"/>
        <v>0</v>
      </c>
      <c r="G22" s="24">
        <f t="shared" si="1"/>
        <v>912261.21</v>
      </c>
      <c r="H22" s="24">
        <f t="shared" si="1"/>
        <v>-912000</v>
      </c>
      <c r="I22" s="24">
        <f t="shared" si="1"/>
        <v>0</v>
      </c>
      <c r="J22" s="24">
        <f t="shared" si="1"/>
        <v>25.02</v>
      </c>
      <c r="K22" s="24">
        <f t="shared" si="1"/>
        <v>0</v>
      </c>
      <c r="L22" s="24">
        <v>0</v>
      </c>
      <c r="M22" s="24">
        <f>SUM(M20:M21)</f>
        <v>0</v>
      </c>
      <c r="N22" s="24">
        <f>SUM(N20:N21)</f>
        <v>0</v>
      </c>
      <c r="O22" s="25">
        <f>SUM(O20:O21)</f>
        <v>47115.75999999987</v>
      </c>
    </row>
    <row r="23" ht="25.5" customHeight="1">
      <c r="F23" s="26"/>
    </row>
    <row r="24" spans="1:6" ht="33.75" customHeight="1">
      <c r="A24" s="13" t="s">
        <v>25</v>
      </c>
      <c r="D24" s="26"/>
      <c r="F24" s="27"/>
    </row>
    <row r="25" spans="1:6" ht="25.5" customHeight="1">
      <c r="A25" s="28" t="s">
        <v>26</v>
      </c>
      <c r="C25" s="29"/>
      <c r="D25" s="26"/>
      <c r="E25" s="26"/>
      <c r="F25" s="27"/>
    </row>
    <row r="26" spans="1:6" ht="25.5" customHeight="1">
      <c r="A26" s="19" t="s">
        <v>22</v>
      </c>
      <c r="C26" s="29"/>
      <c r="D26" s="26"/>
      <c r="F26" s="26"/>
    </row>
    <row r="27" spans="1:6" ht="25.5" customHeight="1">
      <c r="A27" s="37" t="str">
        <f>A15</f>
        <v>Data da última atualização:  02/12/20</v>
      </c>
      <c r="F27" s="26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cp:lastPrinted>2020-07-06T19:14:25Z</cp:lastPrinted>
  <dcterms:created xsi:type="dcterms:W3CDTF">2017-08-21T15:52:33Z</dcterms:created>
  <dcterms:modified xsi:type="dcterms:W3CDTF">2020-12-02T14:29:39Z</dcterms:modified>
  <cp:category/>
  <cp:version/>
  <cp:contentType/>
  <cp:contentStatus/>
</cp:coreProperties>
</file>