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<sst xmlns="http://schemas.openxmlformats.org/spreadsheetml/2006/main" count="31" uniqueCount="30">
  <si>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</si>
  <si>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</si>
  <si>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</si>
  <si>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</si>
  <si>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</si>
  <si>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</si>
  <si>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</si>
  <si>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</si>
  <si>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</si>
  <si>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</si>
  <si>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</si>
  <si>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</si>
  <si>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</si>
  <si>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</si>
  <si>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</si>
  <si>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</si>
  <si>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</si>
  <si>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SALDO DO FUNDO EM  31  DEZEMBRO/2020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</si>
  <si>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</si>
  <si>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</si>
  <si>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</si>
  <si>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</si>
  <si>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</si>
  <si>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</si>
  <si>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</si>
  <si>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</si>
  <si>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color indexed="63"/>
        <rFont val="Arial1"/>
        <family val="0"/>
      </rPr>
      <t xml:space="preserve">Fonte: </t>
    </r>
    <r>
      <rPr>
        <sz val="11"/>
        <color indexed="63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</si>
  <si>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color indexed="63"/>
        <rFont val="Arial1"/>
        <family val="0"/>
      </rPr>
      <t>FUNDAMENTO LEGAL</t>
    </r>
    <r>
      <rPr>
        <sz val="12"/>
        <color indexed="63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</si>
  <si>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OUTUBRO/ 2021</t>
  </si>
  <si>
    <t>Data da última atualização:  05/11/21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</si>
</sst>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22525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1">
      <selection activeCell="C19" sqref="C19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4" t="s">
        <v>28</v>
      </c>
      <c r="L2" s="34"/>
      <c r="M2" s="34"/>
      <c r="N2" s="34"/>
      <c r="O2" s="34"/>
    </row>
    <row r="3" spans="1:5" ht="28.5" customHeight="1">
      <c r="A3" s="35" t="s">
        <v>0</v>
      </c>
      <c r="B3" s="35"/>
      <c r="C3" s="35"/>
      <c r="D3" s="35"/>
      <c r="E3" s="35"/>
    </row>
    <row r="5" spans="1:15" s="3" customFormat="1" ht="63" customHeight="1">
      <c r="A5" s="2" t="s">
        <v>1</v>
      </c>
      <c r="B5" s="2" t="s">
        <v>17</v>
      </c>
      <c r="C5" s="36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5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18</v>
      </c>
      <c r="B8" s="8">
        <v>2309571.43</v>
      </c>
      <c r="C8" s="8">
        <v>0</v>
      </c>
      <c r="D8" s="8">
        <v>56200.57</v>
      </c>
      <c r="E8" s="8">
        <f>13043.57-13043.57+14990.14-0</f>
        <v>14990.14</v>
      </c>
      <c r="F8" s="8">
        <v>4616.41</v>
      </c>
      <c r="G8" s="8">
        <v>99197.09</v>
      </c>
      <c r="H8" s="8">
        <v>6609.48</v>
      </c>
      <c r="I8" s="8">
        <v>7388.22</v>
      </c>
      <c r="J8" s="8">
        <v>9291.51</v>
      </c>
      <c r="K8" s="8">
        <v>10468.8</v>
      </c>
      <c r="L8" s="8">
        <v>11175.17</v>
      </c>
      <c r="M8" s="8"/>
      <c r="N8" s="8"/>
      <c r="O8" s="28">
        <f>SUM(B8:N8)</f>
        <v>2529508.82</v>
      </c>
    </row>
    <row r="9" spans="1:15" ht="51.75" customHeight="1">
      <c r="A9" s="10" t="s">
        <v>19</v>
      </c>
      <c r="B9" s="8">
        <v>311482.46</v>
      </c>
      <c r="C9" s="8">
        <v>0</v>
      </c>
      <c r="D9" s="8">
        <v>455.43</v>
      </c>
      <c r="E9" s="8">
        <f>129+260.4-0</f>
        <v>389.4</v>
      </c>
      <c r="F9" s="8">
        <v>606.99</v>
      </c>
      <c r="G9" s="8">
        <f>50900-51029+51569.69</f>
        <v>51440.69</v>
      </c>
      <c r="H9" s="8">
        <v>23845.47</v>
      </c>
      <c r="I9" s="8">
        <f>1523.63-1500+2619.25</f>
        <v>2642.88</v>
      </c>
      <c r="J9" s="8">
        <v>1449.39</v>
      </c>
      <c r="K9" s="8">
        <f>704.76+1637.57</f>
        <v>2342.33</v>
      </c>
      <c r="L9" s="8">
        <v>1748.06</v>
      </c>
      <c r="M9" s="8"/>
      <c r="N9" s="8"/>
      <c r="O9" s="28">
        <f>SUM(B9:N9)</f>
        <v>396403.1000000001</v>
      </c>
    </row>
    <row r="10" spans="1:15" ht="30">
      <c r="A10" s="10" t="s">
        <v>20</v>
      </c>
      <c r="B10" s="8">
        <f>50.26+510356.24</f>
        <v>510406.5</v>
      </c>
      <c r="C10" s="8">
        <v>0</v>
      </c>
      <c r="D10" s="8">
        <v>746.2</v>
      </c>
      <c r="E10" s="8">
        <f>0+426.67-0</f>
        <v>426.67</v>
      </c>
      <c r="F10" s="8">
        <v>994.53</v>
      </c>
      <c r="G10" s="8">
        <v>885.91</v>
      </c>
      <c r="H10" s="8">
        <v>1381.05</v>
      </c>
      <c r="I10" s="8">
        <v>1526.74</v>
      </c>
      <c r="J10" s="8">
        <v>1920.05</v>
      </c>
      <c r="K10" s="8">
        <v>2163.32</v>
      </c>
      <c r="L10" s="8">
        <v>2309.29</v>
      </c>
      <c r="M10" s="8"/>
      <c r="N10" s="8"/>
      <c r="O10" s="28">
        <f>SUM(B10:N10)</f>
        <v>522760.25999999995</v>
      </c>
    </row>
    <row r="11" spans="1:15" ht="25.5" customHeight="1">
      <c r="A11" s="24" t="s">
        <v>22</v>
      </c>
      <c r="B11" s="23">
        <f>SUM(B8:B10)</f>
        <v>3131460.39</v>
      </c>
      <c r="C11" s="23">
        <f aca="true" t="shared" si="0" ref="C11:N11">SUM(C8:C10)</f>
        <v>0</v>
      </c>
      <c r="D11" s="23">
        <f t="shared" si="0"/>
        <v>57402.2</v>
      </c>
      <c r="E11" s="23">
        <f t="shared" si="0"/>
        <v>15806.21</v>
      </c>
      <c r="F11" s="23">
        <f t="shared" si="0"/>
        <v>6217.929999999999</v>
      </c>
      <c r="G11" s="23">
        <f t="shared" si="0"/>
        <v>151523.69</v>
      </c>
      <c r="H11" s="23">
        <f t="shared" si="0"/>
        <v>31836</v>
      </c>
      <c r="I11" s="23">
        <f t="shared" si="0"/>
        <v>11557.84</v>
      </c>
      <c r="J11" s="23">
        <f t="shared" si="0"/>
        <v>12660.949999999999</v>
      </c>
      <c r="K11" s="23">
        <f t="shared" si="0"/>
        <v>14974.449999999999</v>
      </c>
      <c r="L11" s="23">
        <f t="shared" si="0"/>
        <v>15232.52</v>
      </c>
      <c r="M11" s="23">
        <f t="shared" si="0"/>
        <v>0</v>
      </c>
      <c r="N11" s="23">
        <f t="shared" si="0"/>
        <v>0</v>
      </c>
      <c r="O11" s="29">
        <f>SUM(B11:N11)</f>
        <v>3448672.1800000006</v>
      </c>
    </row>
    <row r="12" spans="1:15" ht="36" customHeight="1">
      <c r="A12" s="16" t="s">
        <v>24</v>
      </c>
      <c r="B12" s="8"/>
      <c r="C12" s="8"/>
      <c r="D12" s="8"/>
      <c r="E12" s="8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33" customHeight="1">
      <c r="A13" s="17" t="s">
        <v>25</v>
      </c>
      <c r="B13" s="8">
        <v>47115.76</v>
      </c>
      <c r="C13" s="8">
        <v>0</v>
      </c>
      <c r="D13" s="8">
        <v>0</v>
      </c>
      <c r="E13" s="8">
        <v>0</v>
      </c>
      <c r="F13" s="8">
        <v>488000</v>
      </c>
      <c r="G13" s="8">
        <v>0</v>
      </c>
      <c r="H13" s="8">
        <v>0</v>
      </c>
      <c r="I13" s="8">
        <f>500000-534000+534000</f>
        <v>500000</v>
      </c>
      <c r="J13" s="8">
        <f>500996.01+458000-500996.01-458000</f>
        <v>0</v>
      </c>
      <c r="K13" s="8">
        <v>0</v>
      </c>
      <c r="L13" s="8">
        <v>0</v>
      </c>
      <c r="M13" s="8"/>
      <c r="N13" s="8"/>
      <c r="O13" s="28">
        <f>SUM(B13:N13)</f>
        <v>1035115.76</v>
      </c>
    </row>
    <row r="14" spans="1:15" ht="31.5" customHeight="1">
      <c r="A14" s="17" t="s">
        <v>23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28">
        <f>SUM(B14:N14)</f>
        <v>0</v>
      </c>
    </row>
    <row r="15" spans="1:15" ht="25.5" customHeight="1">
      <c r="A15" s="24" t="s">
        <v>22</v>
      </c>
      <c r="B15" s="23">
        <f>SUM(B13:B14)</f>
        <v>47115.76</v>
      </c>
      <c r="C15" s="23">
        <f aca="true" t="shared" si="1" ref="C15:K15">SUM(C13:C14)</f>
        <v>0</v>
      </c>
      <c r="D15" s="23">
        <f t="shared" si="1"/>
        <v>0</v>
      </c>
      <c r="E15" s="23">
        <f t="shared" si="1"/>
        <v>0</v>
      </c>
      <c r="F15" s="23">
        <f t="shared" si="1"/>
        <v>488000</v>
      </c>
      <c r="G15" s="23">
        <f t="shared" si="1"/>
        <v>0</v>
      </c>
      <c r="H15" s="23">
        <f t="shared" si="1"/>
        <v>0</v>
      </c>
      <c r="I15" s="23">
        <f t="shared" si="1"/>
        <v>500000</v>
      </c>
      <c r="J15" s="23">
        <f t="shared" si="1"/>
        <v>0</v>
      </c>
      <c r="K15" s="23">
        <f t="shared" si="1"/>
        <v>0</v>
      </c>
      <c r="L15" s="23">
        <v>0</v>
      </c>
      <c r="M15" s="23">
        <f>SUM(M13:M14)</f>
        <v>0</v>
      </c>
      <c r="N15" s="23">
        <f>SUM(N13:N14)</f>
        <v>0</v>
      </c>
      <c r="O15" s="29">
        <f>SUM(O13:O14)</f>
        <v>1035115.76</v>
      </c>
    </row>
    <row r="16" spans="1:15" ht="25.5" customHeight="1">
      <c r="A16" s="26" t="s">
        <v>21</v>
      </c>
      <c r="B16" s="27">
        <f>B11+B15</f>
        <v>3178576.15</v>
      </c>
      <c r="C16" s="27">
        <f aca="true" t="shared" si="2" ref="C16:O16">C11+C15</f>
        <v>0</v>
      </c>
      <c r="D16" s="27">
        <f t="shared" si="2"/>
        <v>57402.2</v>
      </c>
      <c r="E16" s="27">
        <f t="shared" si="2"/>
        <v>15806.21</v>
      </c>
      <c r="F16" s="27">
        <f t="shared" si="2"/>
        <v>494217.93</v>
      </c>
      <c r="G16" s="27">
        <f t="shared" si="2"/>
        <v>151523.69</v>
      </c>
      <c r="H16" s="27">
        <f t="shared" si="2"/>
        <v>31836</v>
      </c>
      <c r="I16" s="27">
        <f t="shared" si="2"/>
        <v>511557.84</v>
      </c>
      <c r="J16" s="27">
        <f t="shared" si="2"/>
        <v>12660.949999999999</v>
      </c>
      <c r="K16" s="27">
        <f t="shared" si="2"/>
        <v>14974.449999999999</v>
      </c>
      <c r="L16" s="27">
        <f t="shared" si="2"/>
        <v>15232.52</v>
      </c>
      <c r="M16" s="27">
        <f t="shared" si="2"/>
        <v>0</v>
      </c>
      <c r="N16" s="27">
        <f t="shared" si="2"/>
        <v>0</v>
      </c>
      <c r="O16" s="27">
        <f t="shared" si="2"/>
        <v>4483787.94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33" t="s">
        <v>27</v>
      </c>
      <c r="B18" s="12"/>
      <c r="C18" s="12"/>
      <c r="D18" s="12"/>
      <c r="E18" s="12"/>
    </row>
    <row r="19" spans="1:15" ht="14.25" customHeight="1">
      <c r="A19" s="32" t="s">
        <v>26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2021-11-05T12:32:42Z</dcterms:modified>
  <cp:category/>
  <cp:version/>
  <cp:contentType/>
  <cp:contentStatus/>
</cp:coreProperties>
</file>