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DOF\ANO 2022\TRANSPARÊNCIA\6 -  ORDEM CRONOLÓGICA DE PAGAMENTO\10.Outubro\"/>
    </mc:Choice>
  </mc:AlternateContent>
  <bookViews>
    <workbookView xWindow="0" yWindow="0" windowWidth="24000" windowHeight="9735" tabRatio="500" activeTab="3"/>
  </bookViews>
  <sheets>
    <sheet name="Bens" sheetId="3" r:id="rId1"/>
    <sheet name="Locações" sheetId="4" r:id="rId2"/>
    <sheet name="Serviços" sheetId="5" r:id="rId3"/>
    <sheet name="Obras" sheetId="6" r:id="rId4"/>
  </sheets>
  <definedNames>
    <definedName name="_xlnm._FilterDatabase" localSheetId="0" hidden="1">Bens!$A$6:$M$31</definedName>
    <definedName name="_xlnm._FilterDatabase" localSheetId="1" hidden="1">Locações!$A$6:$M$17</definedName>
    <definedName name="_xlnm._FilterDatabase" localSheetId="2" hidden="1">Serviços!$A$6:$N$48</definedName>
    <definedName name="_xlnm.Print_Area" localSheetId="0">Bens!$A$1:$M$32</definedName>
    <definedName name="_xlnm.Print_Area" localSheetId="1">Locações!$A$1:$M$18</definedName>
    <definedName name="_xlnm.Print_Area" localSheetId="3">Obras!$A$1:$M$14</definedName>
    <definedName name="_xlnm.Print_Area" localSheetId="2">Serviços!$A$1:$M$49</definedName>
  </definedNames>
  <calcPr calcId="152511"/>
</workbook>
</file>

<file path=xl/calcChain.xml><?xml version="1.0" encoding="utf-8"?>
<calcChain xmlns="http://schemas.openxmlformats.org/spreadsheetml/2006/main">
  <c r="L8" i="6" l="1"/>
  <c r="L7" i="6"/>
  <c r="L12" i="4"/>
  <c r="L39" i="5"/>
  <c r="L38" i="5"/>
  <c r="L35" i="5"/>
  <c r="L29" i="5"/>
  <c r="L28" i="5"/>
  <c r="L27" i="5"/>
  <c r="L24" i="5"/>
  <c r="L22" i="5"/>
  <c r="L10" i="4" l="1"/>
  <c r="L8" i="4"/>
  <c r="L18" i="5"/>
  <c r="L17" i="5"/>
  <c r="L16" i="5"/>
  <c r="L15" i="5"/>
  <c r="L11" i="5"/>
  <c r="A2" i="6" l="1"/>
  <c r="A2" i="5"/>
  <c r="A2" i="4"/>
  <c r="A10" i="6" l="1"/>
  <c r="A14" i="4" l="1"/>
  <c r="A45" i="5"/>
</calcChain>
</file>

<file path=xl/sharedStrings.xml><?xml version="1.0" encoding="utf-8"?>
<sst xmlns="http://schemas.openxmlformats.org/spreadsheetml/2006/main" count="598" uniqueCount="360">
  <si>
    <t>ORDEM CRONOLÓGICA DE PAGAMENTOS – PGJ/AM</t>
  </si>
  <si>
    <t>Mês</t>
  </si>
  <si>
    <t>N° Seq.</t>
  </si>
  <si>
    <t>CPF/CNPJ</t>
  </si>
  <si>
    <t xml:space="preserve">Empresa/ Nome </t>
  </si>
  <si>
    <t>Objeto</t>
  </si>
  <si>
    <t>Nota Fiscal</t>
  </si>
  <si>
    <t>Data de exigibilidade</t>
  </si>
  <si>
    <t>NL</t>
  </si>
  <si>
    <t>Valor da NL</t>
  </si>
  <si>
    <t>Data de pgto.</t>
  </si>
  <si>
    <t>Justificativa</t>
  </si>
  <si>
    <t>Valor pago</t>
  </si>
  <si>
    <t>SEI</t>
  </si>
  <si>
    <t xml:space="preserve">05207424000145 </t>
  </si>
  <si>
    <t>VINICIUS CHAVES DOS SANTOS</t>
  </si>
  <si>
    <t>Fonte da informação: Sistema eletronico de informações (SEI) e sistema AFI. DOF/MPAM.</t>
  </si>
  <si>
    <r>
      <rPr>
        <b/>
        <sz val="14"/>
        <color rgb="FF000000"/>
        <rFont val="Arial"/>
        <family val="2"/>
        <charset val="1"/>
      </rPr>
      <t xml:space="preserve">ORDEM CRONOLÓGICA DE PAGAMENTO DE </t>
    </r>
    <r>
      <rPr>
        <b/>
        <sz val="14"/>
        <color rgb="FF2A6099"/>
        <rFont val="Arial"/>
        <family val="2"/>
        <charset val="1"/>
      </rPr>
      <t xml:space="preserve"> LOCAÇÕES</t>
    </r>
  </si>
  <si>
    <t>COENCIL EMPREENDIMENTOS IMOBILIÁRIOS LTDA</t>
  </si>
  <si>
    <t xml:space="preserve">03146650215 </t>
  </si>
  <si>
    <t>VANIAS BATISTA MENDONÇA</t>
  </si>
  <si>
    <t>SIDI SERVIÇOS DE COMUNICAÇAO LTDA  ME</t>
  </si>
  <si>
    <t>76535764000143</t>
  </si>
  <si>
    <t>OI S.A.</t>
  </si>
  <si>
    <t>SOFTPLAN PLANEJAMENTO E SISTEMAS LTDA</t>
  </si>
  <si>
    <r>
      <t>ORDEM CRONOLÓGICA DE PAGAMENTO DE REALIZAÇÃO DE</t>
    </r>
    <r>
      <rPr>
        <b/>
        <sz val="14"/>
        <color rgb="FF2A6099"/>
        <rFont val="Arial"/>
        <family val="2"/>
        <charset val="1"/>
      </rPr>
      <t xml:space="preserve"> OBRAS</t>
    </r>
  </si>
  <si>
    <t>FUNDAMENTO LEGAL: Lei nº 4.320/1964, art. 63; Decreto nº 93.872/1986, art. 36; Lei nº</t>
  </si>
  <si>
    <t>8.666/1993 art. 73; Lei nº 14.129/2021, art. 29, § 2º, VI; Lei nº 14.133/2021, arts. 140 e 141, § 3º; e</t>
  </si>
  <si>
    <t>Instrução Normativa nº 2/2016 do Ministério do Planejamento, art. 3º.</t>
  </si>
  <si>
    <t>BETEL MÓVEIS EIRELLI</t>
  </si>
  <si>
    <r>
      <t xml:space="preserve">ORDEM CRONOLÓGICA DE PAGAMENTO DE </t>
    </r>
    <r>
      <rPr>
        <b/>
        <sz val="14"/>
        <color theme="4" tint="-0.249977111117893"/>
        <rFont val="Arial"/>
        <family val="2"/>
      </rPr>
      <t>FORNECIMENTO DE BENS</t>
    </r>
  </si>
  <si>
    <r>
      <t xml:space="preserve">ORDEM CRONOLÓGICA DE PAGAMENTOS DE </t>
    </r>
    <r>
      <rPr>
        <b/>
        <sz val="14"/>
        <color theme="4" tint="-0.249977111117893"/>
        <rFont val="Arial"/>
        <family val="2"/>
      </rPr>
      <t>PRESTAÇÃO DE SERVIÇOS</t>
    </r>
  </si>
  <si>
    <t>PROJECTA SOLUÇÕES</t>
  </si>
  <si>
    <t>Recibo 08/2022</t>
  </si>
  <si>
    <t>82845322000104</t>
  </si>
  <si>
    <t xml:space="preserve">08329433000105 </t>
  </si>
  <si>
    <t xml:space="preserve"> GIBBOR BRASIL PUBLICIDADE E PROPAGANDA LTDA</t>
  </si>
  <si>
    <t xml:space="preserve">07244008000223 </t>
  </si>
  <si>
    <t xml:space="preserve"> EYES NWHERE SISTEMAS INTELIGENTES DE IMAGEM LTDA</t>
  </si>
  <si>
    <t>Liquidação da NE nº 2022NE0000820 - Ref. a serviço de publicação dos atos oficiais e notas em jornal diário de grande circulação, referente a Agosto de 2022, conforme NFS-e 2005 e demais documentos no PI-SEI 2022.017826.</t>
  </si>
  <si>
    <t>2022.017826</t>
  </si>
  <si>
    <t>2005/2022</t>
  </si>
  <si>
    <t>2897/2022</t>
  </si>
  <si>
    <t>OUTUBRO</t>
  </si>
  <si>
    <t>EMPRESA BRASILEIRA DE CORREIOS E TELEGRAFOS EBCT</t>
  </si>
  <si>
    <t>Liquidação da NE n. 2022NE0000204 - Referente a serviços postais à PGJ/AM, relativo a agosto de 2022, conforme contrato nº 035/2021/PGJ, Fatura nº 63179 e SEI nº 2022.018181.</t>
  </si>
  <si>
    <t>Fatura nº 63179</t>
  </si>
  <si>
    <t>2022.018181</t>
  </si>
  <si>
    <t>2899/2022</t>
  </si>
  <si>
    <t>Liquidação da NE nº 2022NE0000080 - Ref. a serviço telefônico fixo comutado - STFC, nas modalidades local, referente ao mês de setembro/2022, conforme fatura 300039275576 e demais documentos no PI-SEI 2022.018524.</t>
  </si>
  <si>
    <t>Fatura nº 300039275576</t>
  </si>
  <si>
    <t>2912/2022</t>
  </si>
  <si>
    <t>2022.018524</t>
  </si>
  <si>
    <t>OUTUBRO/2022</t>
  </si>
  <si>
    <t>02154693000100</t>
  </si>
  <si>
    <t>Liquidação da NE n. 2021NE0001837 - Referente a serviços de reforma da edificação da PJ da Comarca de Tefé/AM, relativo a 4ª medição, conforme contrato nº 027/2021/PGJ, NFSe nº 32 e SEI nº 2022.017827.</t>
  </si>
  <si>
    <t>2022.017827</t>
  </si>
  <si>
    <t>32/2022</t>
  </si>
  <si>
    <t>2914/2022</t>
  </si>
  <si>
    <t>81838018115</t>
  </si>
  <si>
    <t>SAMUEL MENDES DA SILVA</t>
  </si>
  <si>
    <t>Liquidação da NE n. 2022NE0000194 - Referente a locação de imóvel na comarca de Juruá/AM, relativo a setembro de 2022, conforme contrato nº 004/2021/PGJ - 1º TA, Recibo de Aluguel nº 09 e SEI nº 2022.019174.</t>
  </si>
  <si>
    <t>Recibo 09/2022</t>
  </si>
  <si>
    <t>2022.019174</t>
  </si>
  <si>
    <t>2915/2022</t>
  </si>
  <si>
    <t>34028316000375</t>
  </si>
  <si>
    <t>02558157000162</t>
  </si>
  <si>
    <t>TELEFONICA BRASIL S.A.</t>
  </si>
  <si>
    <t>Liquidação da NE n. 2022NE0000804 - Referente a serviço de telefonia móvel, relativo a setembro de 2022, conforme contrato nº 011/2018/PGJ - 4º TA, Fatura nº 0345991343 e SEI nº 2022.019358.</t>
  </si>
  <si>
    <t>2022.019358</t>
  </si>
  <si>
    <t xml:space="preserve">Fatura nº 0345991343
</t>
  </si>
  <si>
    <t>2918/2022</t>
  </si>
  <si>
    <t>Liquidação da NE n. 2022NE0000769 - Referente a serviços de rede privada à PGJ/AM, relativo a agosto de 2022, conforme contrato nº 018/2019/PGJ - 2º TA, Fatura nº 300039268695 e 297 e SEI nº 2022.015323.  (1/2)</t>
  </si>
  <si>
    <t>Faturas nº 300039268695 e 297</t>
  </si>
  <si>
    <t>2919/2022</t>
  </si>
  <si>
    <t>2022.015323</t>
  </si>
  <si>
    <t>Liquidação da NE n. 2022NE0000770 - Referente a serviços de rede privada, relativo a julho de 2022, conforme contrato nº 018/2019/PGJ - 2º TA, Fatura Complementar nº 297 e SEI nº 2022.015323. (2/2)</t>
  </si>
  <si>
    <t>2920/2022</t>
  </si>
  <si>
    <t>05610079000196</t>
  </si>
  <si>
    <t>COMPANHIA HUMAITENSE DE AGUAS E SANEAMENTO BASICO</t>
  </si>
  <si>
    <t>Liquidação da NE n. 2022NE0000060 - Referente a fornecimento de água potável e sistema de esgoto à PGJ/AM no município de Humaitá/AM, relativo a agosto de 2022, conforme contrato nº 010/2021/PGJ, Fatura nº 022088992 e SEI nº 2022.018221.</t>
  </si>
  <si>
    <t>2022.018221</t>
  </si>
  <si>
    <t>Fatura nº 022088992</t>
  </si>
  <si>
    <t>2921/2022</t>
  </si>
  <si>
    <t>23674714000180</t>
  </si>
  <si>
    <t>682 SOLUÇOES EM TECNOLOGIA DA INFORMAÇAO LTDA  ME</t>
  </si>
  <si>
    <t>Liquidação da NE n. 2022NE0001766 - Referente a aquisição de 05 licenças de uso do software seobra - sistema de análise e elaboração de orçamentos de obras, pelo período de 12 meses, conforme NFS-e 22861 e SEI 2022.018467.</t>
  </si>
  <si>
    <t>2022.018467</t>
  </si>
  <si>
    <t>22861/2022</t>
  </si>
  <si>
    <t>2928/2022</t>
  </si>
  <si>
    <t>02593165000140</t>
  </si>
  <si>
    <t>GARTNER DO BRASIL SERVICOS DE PESQUISAS LTDA</t>
  </si>
  <si>
    <t>Liquidação da NE nº 2021NE0001920 - Ref. a serviços de pesquisa e aconselhamento em TI, na forma de assinaturas para acesso a bases de conhecimentos, e apoio à consulta, interpretação e aplicação das informações, conforme NFS-e 37484 e PI 2022.018840</t>
  </si>
  <si>
    <t>2022.018840</t>
  </si>
  <si>
    <t>37484/2022</t>
  </si>
  <si>
    <t>2939/2022</t>
  </si>
  <si>
    <t>04407920000180</t>
  </si>
  <si>
    <t>PRODAM PROCESSAMENTO DE DADOS AMAZONAS AS</t>
  </si>
  <si>
    <t>Liquidação da NE nº 2022NE0000198 - Referente serviços de execução de Sistema Prodam RH, no mês de SETEMBRO/2022,  4º TA do CA nº 003/2019-MP/PGJ, conforme NFS-e nº 32522 e SEI 2022.019431.</t>
  </si>
  <si>
    <t>2022.019431</t>
  </si>
  <si>
    <t>32522/2022</t>
  </si>
  <si>
    <t>2944/2022</t>
  </si>
  <si>
    <t>Liquidação da NE nº 2022NE0000198 - Referente serviços de execução de Sistema Prodam RH, no mês de AGOSTO/2022,  4º TA do CA nº 003/2019-MP/PGJ, conforme NFS-e nº 32132 e SEI 2022.018349.</t>
  </si>
  <si>
    <t>32132/2022</t>
  </si>
  <si>
    <t>2946/2022</t>
  </si>
  <si>
    <t>2022.018349</t>
  </si>
  <si>
    <t>12715889000172</t>
  </si>
  <si>
    <t>CASA NOVA ENGENHARIA E CONSULTORIA LTDA  ME</t>
  </si>
  <si>
    <t>Liquidação da NE nº 2022NE0000859 - Referente Prestação de serviços de manutenção preventiva e corretiva da ETE da PGJ/MPAM - 1º T.A. ao CA 008/2021 - MPAM/PGJ, 4ª medição, conforme NFS-e 475 e PI-SEI 2022.019423.</t>
  </si>
  <si>
    <t>2022.019423</t>
  </si>
  <si>
    <t>475/2022</t>
  </si>
  <si>
    <t>2950/2022</t>
  </si>
  <si>
    <t>06539432000151</t>
  </si>
  <si>
    <t xml:space="preserve">S G R H SER DE GESTAO DE RECURSOS HUM E CONT LTDA </t>
  </si>
  <si>
    <t>Liquidação da NE nº 2022NE0001330 - Ref. a serv. de reforma de edificação da PJ de Autazes a PGJ/AM pela S G R H SER DE G. DE REC. HUM E CONT LTDA, conf. CT nº 021/2021/PGJ - 1º TA, NFSe nº 229/2022 e SEI nº 2022.017921.</t>
  </si>
  <si>
    <t>2022.017921</t>
  </si>
  <si>
    <t>229/2022</t>
  </si>
  <si>
    <t>2955/2022</t>
  </si>
  <si>
    <t>42051768000134</t>
  </si>
  <si>
    <t xml:space="preserve"> PERFECT ASSESSORIA EM LICITACAO LTDA</t>
  </si>
  <si>
    <t>Liquidação da NE nº 2022NE0001726 - Referente a aquisição de 05 roteadores de camada 4 (Tombos 20293 a 20297),, conforme DANFE 63 e demais documentos no PI-SEI 2022.019679.</t>
  </si>
  <si>
    <t>2022.019679</t>
  </si>
  <si>
    <t>63/2022</t>
  </si>
  <si>
    <t>2975/2022</t>
  </si>
  <si>
    <t>06330703272</t>
  </si>
  <si>
    <t>GABRIEL AGUIAR DE LIMA</t>
  </si>
  <si>
    <t>Liquidação da NE nº 2022NE0000276 - Referente a Locação do imóvel onde funcionam as  Promotorias de Justiça do Município de Manacapuru, referente a AGOSTO/2022, conforme Recibo s/nº e SEI 2022.016843.</t>
  </si>
  <si>
    <t>2022.016843</t>
  </si>
  <si>
    <t>2976/2022</t>
  </si>
  <si>
    <t>26605545000115</t>
  </si>
  <si>
    <t>Liquidação da NE nº 2022NE0000092 - Ref. a serviço de conectividade ponto a ponto, em fibra óptica, para atender as necessidades da PGJ-AM, referente ao mês de agosto/2022, conforme NFS-e 9076 e demais documentos no PI-SEI 2022.017899.</t>
  </si>
  <si>
    <t>2022.017899</t>
  </si>
  <si>
    <t>9076/2022</t>
  </si>
  <si>
    <t>2978/2022</t>
  </si>
  <si>
    <t>30746178000147</t>
  </si>
  <si>
    <t>Liquidação da NE nº 2022NE0001107 - Ref. a aquisição de 10 cadeiras giratórias diretor com braços, conforme Nota de Empenho nº 22022NE0001107, e NF-e nº 48 e demais documentos no PI-SEI 2022.019601.</t>
  </si>
  <si>
    <t>2022.019601</t>
  </si>
  <si>
    <t>48/2022</t>
  </si>
  <si>
    <t>2984/2022</t>
  </si>
  <si>
    <t>Liquidação da NE nº 2022NE0001120 - Ref. a aquisição de 4 poltronas presidente com braços e 17 cadeiras giratórias diretor com braços, conforme Nota de Empenho nº 22022NE0001120, e NF-e nº 49 e demais documentos no PI-SEI 2022.019615.</t>
  </si>
  <si>
    <t>49/2022</t>
  </si>
  <si>
    <t>2022.019615</t>
  </si>
  <si>
    <t>2986/2022</t>
  </si>
  <si>
    <t>00604122000197</t>
  </si>
  <si>
    <t>TRIVALE INSTITUICAO DE PAGAMENTO LTDA</t>
  </si>
  <si>
    <t>Liquidação da NE nº 2022NE0001137 - Referente a aquisição de cartão magnéticos para atender as necessidades da PGJ/MPAM, do mês de SETEMBRO/2022, conforme NFS-e 1967054 e SEI 2022.020066.</t>
  </si>
  <si>
    <t>2022.020066</t>
  </si>
  <si>
    <t>1967054/2022</t>
  </si>
  <si>
    <t>2987/2022</t>
  </si>
  <si>
    <t>Liquidação da NE nº 2022NE0000080 - Referente prestação de serviço telefônico fixo comutado - STFC, nas modalidades local, referente ao mês de setembro/2022, conforme fatura 300039275577 e SEI 2022.018526.</t>
  </si>
  <si>
    <t>2022.018526</t>
  </si>
  <si>
    <t>Fatura nº 300039275577</t>
  </si>
  <si>
    <t>2988/2022</t>
  </si>
  <si>
    <t>Liquidação da NE nº 2022NE0001262 - Referente a aquisição de poltrona presidente com braços, Tombo nº 20291, conforme NF-e nº 53 e SEI 2022.019653.</t>
  </si>
  <si>
    <t>2022.019653</t>
  </si>
  <si>
    <t>53/2022</t>
  </si>
  <si>
    <t>2995/2022</t>
  </si>
  <si>
    <t>Liquidação da NE nº 2022NE0001298 - Ref. a aquisição de 1 poltrona presidente com braço e 7 cadeiras giratórias diretor, conforme Nota de Empenho nº 22022NE0001298, e NF-e nº 52 e demais documentos no PI-SEI 2022.019625.</t>
  </si>
  <si>
    <t>2022.019625</t>
  </si>
  <si>
    <t>52/2022</t>
  </si>
  <si>
    <t>3000/2022</t>
  </si>
  <si>
    <t>Liquidação da NE nº 2022NE0001224 - Ref. a aquisição de 1 poltrona presidente com braços, conforme Nota de Empenho nº 22022NE0001224, e NF-e nº 50 e demais documentos no PI-SEI 2022.019629.</t>
  </si>
  <si>
    <t>2022.019629</t>
  </si>
  <si>
    <t>50/2022</t>
  </si>
  <si>
    <t>3001/2022</t>
  </si>
  <si>
    <t>Liquidação da NE nº 2022NE0001216 - Ref. a aquisição de 1 cadeira giratória diretor, conforme Nota de Empenho nº 22022NE0001216, e NF-e nº 51 e demais documentos no PI-SEI 2022.019639.</t>
  </si>
  <si>
    <t>2022.019639</t>
  </si>
  <si>
    <t>51/2022</t>
  </si>
  <si>
    <t>3002/2022</t>
  </si>
  <si>
    <t>05828884000190</t>
  </si>
  <si>
    <t>ALVES LIRA LTDA</t>
  </si>
  <si>
    <t>Liquidação da NE n. 2022NE0000061 - Referente a locação de imóvel localizado na Rua Belo Horizonte, n° 500, Aleixo, relativo a setembro de 2022, conforme contrato nº 016/2020/PGJ, Recibo nº 09 e SEI nº 2022.019417.</t>
  </si>
  <si>
    <t>3004/2022</t>
  </si>
  <si>
    <t>2022.019417</t>
  </si>
  <si>
    <t>Liquidação da NE n. 2022NE0000055 - Referente a locação de imóvel onde funciona a UNAD Aleixo, relativo a setembro de 2022, conforme contrato nº 033/2019/PGJ, Recibo de Aluguel nº 09 e SEI nº 2022.019395.</t>
  </si>
  <si>
    <t>2022.019395</t>
  </si>
  <si>
    <t>3005/2022</t>
  </si>
  <si>
    <t>84468636000152</t>
  </si>
  <si>
    <t>Liquidação da NE n. 2022NE0001304 - Referente a locação de imóvel da UNAD Adrianópolis, relativo a setembro de 2022, conforme contrato nº 032/2018/PGJ - 2º TA, Recibo de Aluguel nº 048/2022 e SEI nº 2022.019656.</t>
  </si>
  <si>
    <t>2022.019656</t>
  </si>
  <si>
    <t>Recibo 48/2022</t>
  </si>
  <si>
    <t>3006/2022</t>
  </si>
  <si>
    <t>PRODAM PROCESSAMENTO DE DADOS AMAZONAS</t>
  </si>
  <si>
    <t>Liquidação da NE n. 2022NE0000737 - Referente a execução de sistemas AJURI, relativo a setembro de 2022, conforme contrato nº 012/2021/PGJ - 1º TA, NFSe nº 32523 e SEI nº 2022.019432.</t>
  </si>
  <si>
    <t>2022.019432</t>
  </si>
  <si>
    <t>3009/2022</t>
  </si>
  <si>
    <t>Liquidação da NE n. 2022NE0000063 - Referente a serviço de conectividade ponto a ponto em fibra óptica, relativo a setembro de 2022, conforme contrato nº 001/2021/PGJ, NFSe nº 3632 e SEI nº 2022.019470.</t>
  </si>
  <si>
    <t>2022.019470</t>
  </si>
  <si>
    <t>3632/2022</t>
  </si>
  <si>
    <t>3010/2022</t>
  </si>
  <si>
    <t>10602740000151</t>
  </si>
  <si>
    <t>ELEVADORES BRASIL LTDA - EPP</t>
  </si>
  <si>
    <t>Liquidação da NE n. 2022NE0000191 - Referente a serviços de manutenção preventiva e corretiva nos elevadores da PGJ/AM, conforme contrato nº 004/2018-MP/PGJ, NFSe nº 4350 e SEI nº 2022.017994.</t>
  </si>
  <si>
    <t>2022.017994</t>
  </si>
  <si>
    <t>4350/2022</t>
  </si>
  <si>
    <t>3031/2022</t>
  </si>
  <si>
    <t>27985750000116</t>
  </si>
  <si>
    <t xml:space="preserve"> F ALVES DOS SANTOS JUNIOR</t>
  </si>
  <si>
    <t>Liquidação da NE n. 2022NE0001560 - Referente a fornecimento de 1 condicionador de ar, tombo 20183, à PJ de Manaquiri/AM, conforme PE Nº 4.014/2022-CPL/MPAM/PGJ-SRP, NFe nº 827 e SEI nº 2022.019949.</t>
  </si>
  <si>
    <t>827/2022</t>
  </si>
  <si>
    <t>2022.019949</t>
  </si>
  <si>
    <t>3032/2022</t>
  </si>
  <si>
    <t>Liquidação da NE n. 2022NE0001570 - Referente a fornecimento de 1 condicionador de ar, tombo 20182, à 1º PJ de Itapiranga/AM, conforme PE Nº 4.014/2022-CPL/MPAM/PGJ-SRP, NFe nº 825 e SEI nº 2022.019936.</t>
  </si>
  <si>
    <t>2022.019936</t>
  </si>
  <si>
    <t>825/2022</t>
  </si>
  <si>
    <t>3033/2022</t>
  </si>
  <si>
    <t>Liquidação da NE n. 2021NE0001917 - Referente a serviços de acesso dedicado à internet com proteção Anti-DDoS à PGJ/AM, relativo a setembro de 2022, conforme contrato nº 033/2021/PGJ, NFSe nº 3633 e SEI nº 2022.019471.</t>
  </si>
  <si>
    <t>3633/2022</t>
  </si>
  <si>
    <t>3043/2022</t>
  </si>
  <si>
    <t>2022.019471</t>
  </si>
  <si>
    <t>Liquidação da NE n. 2022NE0001065 - Referente a fornecimento e distribuição de água potável mineral à PGJ/AM, conforme contrato nº 013/2022/PGJ, NFe nº 834 e SEI nº 2022.019475.</t>
  </si>
  <si>
    <t>2022.019475</t>
  </si>
  <si>
    <t>834/2022</t>
  </si>
  <si>
    <t>3044/2022</t>
  </si>
  <si>
    <t>11379887000197</t>
  </si>
  <si>
    <t xml:space="preserve"> EFICAZ ASSESSORIA DE COMUNICAÇÃO LTDA</t>
  </si>
  <si>
    <t>Liquidação da NE n. 2022NE0000192 - Referente a serviços de mailing e clipping jornalístico online, relativo a setembro de 2022, conforme contrato nº 001/2022/PGJ, NFSe nº 1076 e SEI nº 2022.019413.</t>
  </si>
  <si>
    <t>1076/2022</t>
  </si>
  <si>
    <t>2022.019413</t>
  </si>
  <si>
    <t>3045/2022</t>
  </si>
  <si>
    <t xml:space="preserve">05885398000104 </t>
  </si>
  <si>
    <t>MAPROTEM MANAUS VIG. E PROTEÇAO ELET. MONITORADA LTDA</t>
  </si>
  <si>
    <t>Liquidação da NE n. 2022NE0000584 - Referente a manutenção preventiva e/ou corretiva do grupo gerador que atende a PGJ/AM, relativo a setembro de 2022, conforme contrato nº 006/2021/PGJ - 1º TA, NFSe nº 7388 e SEI nº 2022.019746.</t>
  </si>
  <si>
    <t>7388/2022</t>
  </si>
  <si>
    <t>2022.019746</t>
  </si>
  <si>
    <t>3048/2022</t>
  </si>
  <si>
    <t>Liquidação da NE n. 2022NE0000584 - Referente a manutenção preventiva e/ou corretiva do grupo gerador da PGJ/AM, relativo a junho de 2022, conforme contrato nº 006/2021-MP/PGJ - 1º TA, NFSe nº 6584 e SEI nº 2022.013235.</t>
  </si>
  <si>
    <t>6584/2022</t>
  </si>
  <si>
    <t>2022.013235</t>
  </si>
  <si>
    <t>3049/2022</t>
  </si>
  <si>
    <t>Liquidação da NE n. 2022NE0000584 - Referente a manutenção preventiva e/ou corretiva do grupo gerador da PGJ/AM, relativo a julho de 2022, conforme contrato nº 006/2021/PGJ, NFSe nº 7130 e SEI nº 2022.018438.</t>
  </si>
  <si>
    <t>7130/2022</t>
  </si>
  <si>
    <t>3050/2022</t>
  </si>
  <si>
    <t>2022.018438</t>
  </si>
  <si>
    <t>Liquidação da NE n. 2022NE0000092 - Referente a serviços de conectividade ponto a ponto em fibra óptica às unidades da PGJ do Interior do Estado, relativo a julho de 2022, conforme contrato nº 002/2020/PGJ, NFSe nº 9074 e SEI nº 2022.017891.</t>
  </si>
  <si>
    <t>9074/2022</t>
  </si>
  <si>
    <t>3051/2022</t>
  </si>
  <si>
    <t>2022.017891</t>
  </si>
  <si>
    <t>02341467000120</t>
  </si>
  <si>
    <t>AMAZONAS ENERGIA S/A</t>
  </si>
  <si>
    <t>Liquidação da NE nº 2022NE0000143 - Ref. a fornecimento de energia elétrica a PGJ/AM pela AMAZONAS DISTRIBUIDORA DE ENERGIA S/A, relativo a Setembro/2022, conforme contrato nº 002/2019/PGJ - 3º TA, Fatura Agrupada nº 869937/2022 e SEI nº 2022.020247</t>
  </si>
  <si>
    <t>Fatura nº 869937</t>
  </si>
  <si>
    <t>3052/2022</t>
  </si>
  <si>
    <t>2022.020247</t>
  </si>
  <si>
    <t xml:space="preserve">15510770000151 </t>
  </si>
  <si>
    <t>SCJ SEGURANCA DIGITAL EIRELI</t>
  </si>
  <si>
    <t>Liquidação da NE n. 2022NE0001301 - Referente a fornecimento de materiais, tombos 20320 a 20356, para monitoramento de imagens nos prédios da PGJ/AM, conforme contrato nº 006/2022/PGJ, NFSe nº 1282 e SEI nº 2022.019763.</t>
  </si>
  <si>
    <t>1282/2022</t>
  </si>
  <si>
    <t>2022.019763</t>
  </si>
  <si>
    <t>3054/2022</t>
  </si>
  <si>
    <t>Liquidação da NE nº 2022NE0000052 - Referente a fornecimento de energia elétrica a PGJ/AM pela AMAZONAS DISTRIBUIDORA DE ENERGIA S/A, relativo a Setembro/2022, conforme contrato nº 010/2021/PGJ, Fatura nº 64030312/2022 e SEI nº 2022.019912.</t>
  </si>
  <si>
    <t>Fatura nº 64030312</t>
  </si>
  <si>
    <t>2022.019912</t>
  </si>
  <si>
    <t>3055/2022</t>
  </si>
  <si>
    <t>Liquidação da NE nº 2022NE0000092 - Ref. a serv. de conectividade ponto a ponto em fibra óptica a PGJ/AM pela SIDI SERVIÇOS DE COMUNICAÇÃO LTDA - ME, rel. a JUN/2021 a JUN/2022, conf. contrato nº 002/2020/PGJ, NFSe nº 9079/2022 e SEI nº 2022.017895.</t>
  </si>
  <si>
    <t>9079/2022</t>
  </si>
  <si>
    <t>3056/2022</t>
  </si>
  <si>
    <t>2022.017895</t>
  </si>
  <si>
    <t xml:space="preserve">34548883000190 </t>
  </si>
  <si>
    <t>CEPAM CENTRO DE ESTUDOS DE PSICOLOGIA DO AMAZONAS</t>
  </si>
  <si>
    <t>Liquidação da NE n. 2022NE0001090 - Referente a fornecimento de livros, tombos 1000189 a 1000196, a serem utilizados pelo NAT da PGJ/AM, conforme NFe nº 8268 e SEI nº 2022.018064.</t>
  </si>
  <si>
    <t>8268/2022</t>
  </si>
  <si>
    <t>2022.018064</t>
  </si>
  <si>
    <t>3070/2022</t>
  </si>
  <si>
    <t>Liquidação da NE n. 2022NE0001776 - Referente a fornecimento de 1 condicionador de ar, tombo 20208, à PJ de Manaquiri/AM, conforme PE Nº 4.014/2022-CPL/MP/PGJ-SRP, NFe nº 836 e SEI nº 2022.019963.</t>
  </si>
  <si>
    <t xml:space="preserve">2022.019963 </t>
  </si>
  <si>
    <t>836/2022</t>
  </si>
  <si>
    <t>3073/2022</t>
  </si>
  <si>
    <t>Liquidação da NE n. 2022NE0001351 - Referente a fornecimento de 1 frigobar, tombo 20087, à PGJ/AM, conforme PE Nº 4.013/2022-CPL/MPAM/PGJ-SRP, NFe nº 4102 e SEI nº 2022.019869.</t>
  </si>
  <si>
    <t>4102/2022</t>
  </si>
  <si>
    <t>2022.019869</t>
  </si>
  <si>
    <t>3077/2022</t>
  </si>
  <si>
    <t xml:space="preserve">08820802000150 </t>
  </si>
  <si>
    <t>REPROGRAF COMERCIAL LTDA  ME</t>
  </si>
  <si>
    <t>Liquidação da NE n. 2022NE0001543 - Referente a fornecimento de material de consumo, tombos 28605709 e 28605713 a 28605718, à PGJ/AM, conforme PE Nº 4.029/2022-CPL/MP/PGJ, NFe nº 1801 e SEI nº 2022.019833.</t>
  </si>
  <si>
    <t>2022.019833</t>
  </si>
  <si>
    <t>1801/2022</t>
  </si>
  <si>
    <t>3078/2022</t>
  </si>
  <si>
    <t>Liquidação da NE n. 2022NE0001550 - Referente a fornecimento de mobiliário em geral, tombos 20365 a 20367, à PGJ/AM, conforme PE nº 4.018/2022-CPL/MPAM/PGJ-SRP, NFe nº 56 e SEI nº 2022.020774.</t>
  </si>
  <si>
    <t>56/2022</t>
  </si>
  <si>
    <t>3105/2022</t>
  </si>
  <si>
    <t>2022.020774</t>
  </si>
  <si>
    <t>Liquidação da NE n. 2022NE0001572 - Referente a fornecimento de 5 cadeiras tipo presidente, tombos 20360 a 20364, à PGJ/AM, conforme PE nº 4.018/2022-CPL/MPAM/PGJ-SRP, NFe nº 57 e SEI nº 2022.020767.</t>
  </si>
  <si>
    <t>57/2022</t>
  </si>
  <si>
    <t>3106/2022</t>
  </si>
  <si>
    <t>2022.020767</t>
  </si>
  <si>
    <t>Liquidação da NE n. 2021NE0001920 - Referente a serviços técnicos especializados de pesquisa e aconselhamento imparcial em TI, relativo a parcela 09/12, conforme contrato nº 034/2021/PGJ, NFSe nº 37656 e SEI nº 2022.020185.</t>
  </si>
  <si>
    <t>37656/2022</t>
  </si>
  <si>
    <t>3107/2022</t>
  </si>
  <si>
    <t>2022.020185</t>
  </si>
  <si>
    <t>Liquidação da NE n. 2022NE0000051 - Referente a fornecimento de energia elétrica para as Unidades Descentralizadas da capital e interior, relativo a setembro de 2022, conforme contrato nº 005/2021/PGJ, Fatura nº 0086746-2 e SEI nº 2022.020250.</t>
  </si>
  <si>
    <t>867462/2022</t>
  </si>
  <si>
    <t>3108/2022</t>
  </si>
  <si>
    <t>2022.020250</t>
  </si>
  <si>
    <t>Liquidação da NE n. 2022NE0000060 - Referente a fornecimento de água potável e sistema de esgoto à PGJ/AM no município de Humaitá/AM, relativo a julho de 2022, conforme contrato nº 010/2021/PGJ, Fatura nº 22078992 e SEI nº 2022.016148.</t>
  </si>
  <si>
    <t>22078992/2022</t>
  </si>
  <si>
    <t>3109/2022</t>
  </si>
  <si>
    <t>41394384000151</t>
  </si>
  <si>
    <t>GS COMERCIAL LTDA</t>
  </si>
  <si>
    <t>Liquidação da NE n. 2022NE0001714 - Referente a fornecimento de material de higiene e limpeza, copa e cozinha, à PGJ/AM, conforme PE Nº 4.022/2022-CPL/MPAM/PGJ-SRP, NFe nº 334 e SEI nº 2022.020464.</t>
  </si>
  <si>
    <t>334/2022</t>
  </si>
  <si>
    <t>3110/2022</t>
  </si>
  <si>
    <t>2022.020464</t>
  </si>
  <si>
    <t>Liquidação da NE n. 2022NE0001717 - Referente a fornecimento de alcool gel 70, alcool gel 46 e alcool líquido à PGJ/AM, conforme PE Nº 4.022/2022-CPL/MPAM/PGJ-SRP, NFe nº 6368 e SEI nº 2022.020726.</t>
  </si>
  <si>
    <t>04003942000184</t>
  </si>
  <si>
    <t>R DA S AGUIAR COMERCIO DE MATERIAL DE LIMPEZA EIRELI</t>
  </si>
  <si>
    <t>6368/2022</t>
  </si>
  <si>
    <t>3111/2022</t>
  </si>
  <si>
    <t>2022.020726</t>
  </si>
  <si>
    <t>Liquidação da NE nº 2022NE0001300 - Referente a prestação de serviços gráficos (criação e aplicação) de painel fotográfico, em adesivo para comunicação visual ref. as comemorações dos 130 anos do MPAM, conf. NFS-e 1418 e PI 2022.020211.</t>
  </si>
  <si>
    <t>ORBITY COMÉRCIO DE MATERIAL PUBLICITÁRIO LTDA - EPP</t>
  </si>
  <si>
    <t>14711258000100</t>
  </si>
  <si>
    <t>1418/2022</t>
  </si>
  <si>
    <t>3162/2022</t>
  </si>
  <si>
    <t>2022.020211</t>
  </si>
  <si>
    <t>T N NETO EIRELI</t>
  </si>
  <si>
    <t>Liquidação da NE nº 2022NE0001277- PRESTAÇÃO DE SERV. DE MANU. PREVENTIVA E CORRETIVA PARA VEÍCULOS DESTA PGJ, NO MÊS DE SET/2022, CONF. NFS Nº 1937 E PI-SEI-2022.020170.</t>
  </si>
  <si>
    <t>Liquidação da NE nº 2022NE0000092 - Ref. a serv. de conectividade ponto a ponto em fibra óptica a PGJ/AM pela SIDI SERVIÇOS DE COMUNICAÇÃO LTDA - ME, rel. a Setembro/2022, conf. contrato nº 002/2020/PGJ, NFSe nº 9541/2022 e SEI nº 2022.019788.</t>
  </si>
  <si>
    <t>9541/2022</t>
  </si>
  <si>
    <t>3053/2022</t>
  </si>
  <si>
    <t>2022.019788</t>
  </si>
  <si>
    <t>3167/2022</t>
  </si>
  <si>
    <t>2022.020170</t>
  </si>
  <si>
    <t>23032014000142</t>
  </si>
  <si>
    <t>Liquidação da NE nº 2022NE0001278- FORNECIMENTO DE PEÇAS PARA OS VEÍCULOS DESTA PGJ, REF. SET/2022, CONF. NF-e Nº 7962 E PI-SEI 2022.0201702022.020170.</t>
  </si>
  <si>
    <t>7962/2022</t>
  </si>
  <si>
    <t>3168/2022</t>
  </si>
  <si>
    <t>23032014000192</t>
  </si>
  <si>
    <t>Liquidação da NE nº 2022NE0000276 - - Referente locação do imóvel em Manacapuru/Am onde funcionam as  PJs do Município, referente a SETEMBRO/2022, conforme Recibo s/nº e demais documentos do PI-SEI 2022.018681.</t>
  </si>
  <si>
    <t>3169/2022</t>
  </si>
  <si>
    <t>2022.018681</t>
  </si>
  <si>
    <t>Liquidação da NE nº 2022NE0000084- PRESTAÇÃO DE SERV. DE INFRAESTRUTURA, NO MÊS DE AGOSTO/2022, CONF. CONTRATO 019/2021/MP/PGJ, NFS 475676 E PI-SEI 2022.019193.</t>
  </si>
  <si>
    <t>475676/2022</t>
  </si>
  <si>
    <t>3170/2022</t>
  </si>
  <si>
    <t>2022.019193</t>
  </si>
  <si>
    <t>Liquidação da NE nº 2022NE0000054-PREST. DOS SERV. DE ÁGUA DE MANAUS À PGJ, EM JULHO/2022, CONF. CONTRATO 008/2021, FAT.AGRUP. 2460515/2022 E PI-SEI 2022.016562.</t>
  </si>
  <si>
    <t>MANAUS AMBIENTAL S.A.</t>
  </si>
  <si>
    <t>03264927000127</t>
  </si>
  <si>
    <t>Fatura Agrup. N° 2460515/2022</t>
  </si>
  <si>
    <t>2022.016562</t>
  </si>
  <si>
    <t>3188/2022</t>
  </si>
  <si>
    <t>Liquidação da NE nº 2022NE0000978 - Referente a serviços continuados de limpeza e conservação à PGJ/AM, relativo a setembro de 2022, conforme contrato nº 010/2020/PGJ - 3º TA, NFSe nº 4563 e SEI nº 2022.020105.</t>
  </si>
  <si>
    <t>4563/2022</t>
  </si>
  <si>
    <t>3189/2022</t>
  </si>
  <si>
    <t>2022.020105</t>
  </si>
  <si>
    <t>12891300000197</t>
  </si>
  <si>
    <t>FONTE 300</t>
  </si>
  <si>
    <t>1938/2022</t>
  </si>
  <si>
    <t>Recibo 09/22</t>
  </si>
  <si>
    <t>JF TECNOLOGIA LTDA - ME</t>
  </si>
  <si>
    <t>2022.016148</t>
  </si>
  <si>
    <t>Data da última atualização: 01/11/2022</t>
  </si>
  <si>
    <t>32523/2022</t>
  </si>
  <si>
    <t>-</t>
  </si>
  <si>
    <t xml:space="preserve">04301769000109 </t>
  </si>
  <si>
    <t xml:space="preserve"> FUNDO DE MODERNIZAÇÃO E REAPARELHAMENTO DO PODER JUDICIARIO ESTADUAL</t>
  </si>
  <si>
    <t>Liquidação da NE n. 2022NE0000711 - Referente a pagamento de cessão onerosa de espaços do Tribunal de Justiça do Amazonas, relativo a setembro de 2022, conforme documentos do PI 2022.019067.</t>
  </si>
  <si>
    <t>Memorando nº 111/2022</t>
  </si>
  <si>
    <t>2022.019067</t>
  </si>
  <si>
    <t>3182/2022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</si>
</sst>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&quot;R$ &quot;* #,##0.00_-;&quot;-R$ &quot;* #,##0.00_-;_-&quot;R$ &quot;* \-??_-;_-@_-"/>
    <numFmt numFmtId="165" formatCode="[$R$-416]\ #,##0.00;[Red]\-[$R$-416]\ #,##0.00"/>
    <numFmt numFmtId="166" formatCode="[$-416]d/m/yyyy"/>
    <numFmt numFmtId="167" formatCode="_-* #,##0.00_-;\-* #,##0.00_-;_-* \-??_-;_-@_-"/>
    <numFmt numFmtId="168" formatCode="d/m/yyyy"/>
  </numFmts>
  <fonts count="30">
    <font>
      <sz val="11"/>
      <color rgb="FF000000"/>
      <name val="Calibri"/>
      <family val="2"/>
      <charset val="1"/>
    </font>
    <font>
      <sz val="10"/>
      <color rgb="FFFFFFFF"/>
      <name val="Liberation Sans1"/>
      <family val="2"/>
      <charset val="1"/>
    </font>
    <font>
      <b/>
      <sz val="10"/>
      <color rgb="FF000000"/>
      <name val="Liberation Sans1"/>
      <family val="2"/>
      <charset val="1"/>
    </font>
    <font>
      <sz val="10"/>
      <color rgb="FFFF0000"/>
      <name val="Liberation Sans1"/>
      <family val="2"/>
      <charset val="1"/>
    </font>
    <font>
      <b/>
      <sz val="10"/>
      <color rgb="FFFFFFFF"/>
      <name val="Liberation Sans1"/>
      <family val="2"/>
      <charset val="1"/>
    </font>
    <font>
      <i/>
      <sz val="10"/>
      <color rgb="FF808080"/>
      <name val="Liberation Sans1"/>
      <family val="2"/>
      <charset val="1"/>
    </font>
    <font>
      <sz val="10"/>
      <color rgb="FF008000"/>
      <name val="Liberation Sans1"/>
      <family val="2"/>
      <charset val="1"/>
    </font>
    <font>
      <sz val="11"/>
      <color rgb="FF000000"/>
      <name val="Liberation Sans1"/>
      <family val="2"/>
      <charset val="1"/>
    </font>
    <font>
      <b/>
      <sz val="24"/>
      <color rgb="FF000000"/>
      <name val="Liberation Sans1"/>
      <family val="2"/>
      <charset val="1"/>
    </font>
    <font>
      <sz val="18"/>
      <color rgb="FF000000"/>
      <name val="Liberation Sans1"/>
      <family val="2"/>
      <charset val="1"/>
    </font>
    <font>
      <sz val="12"/>
      <color rgb="FF000000"/>
      <name val="Liberation Sans1"/>
      <family val="2"/>
      <charset val="1"/>
    </font>
    <font>
      <b/>
      <i/>
      <sz val="16"/>
      <color rgb="FF000000"/>
      <name val="Liberation Sans1"/>
      <family val="2"/>
      <charset val="1"/>
    </font>
    <font>
      <u/>
      <sz val="10"/>
      <color rgb="FF0000FF"/>
      <name val="Liberation Sans1"/>
      <family val="2"/>
      <charset val="1"/>
    </font>
    <font>
      <sz val="10"/>
      <color rgb="FF993300"/>
      <name val="Liberation Sans1"/>
      <family val="2"/>
      <charset val="1"/>
    </font>
    <font>
      <sz val="10"/>
      <color rgb="FF333333"/>
      <name val="Liberation Sans1"/>
      <family val="2"/>
      <charset val="1"/>
    </font>
    <font>
      <b/>
      <i/>
      <u/>
      <sz val="11"/>
      <color rgb="FF000000"/>
      <name val="Liberation Sans1"/>
      <family val="2"/>
      <charset val="1"/>
    </font>
    <font>
      <b/>
      <sz val="14"/>
      <color rgb="FFFF0000"/>
      <name val="Arial1"/>
      <charset val="1"/>
    </font>
    <font>
      <b/>
      <sz val="16"/>
      <color rgb="FF000000"/>
      <name val="Arial1"/>
      <charset val="1"/>
    </font>
    <font>
      <b/>
      <sz val="16"/>
      <color rgb="FF3465A4"/>
      <name val="Arial1"/>
      <charset val="1"/>
    </font>
    <font>
      <b/>
      <sz val="14"/>
      <color rgb="FF000000"/>
      <name val="Arial"/>
      <family val="2"/>
      <charset val="1"/>
    </font>
    <font>
      <b/>
      <sz val="14"/>
      <color rgb="FF2A6099"/>
      <name val="Arial"/>
      <family val="2"/>
      <charset val="1"/>
    </font>
    <font>
      <sz val="14"/>
      <color rgb="FF000000"/>
      <name val="Arial"/>
      <family val="2"/>
      <charset val="1"/>
    </font>
    <font>
      <sz val="12"/>
      <color rgb="FF3465A4"/>
      <name val="Arial"/>
      <family val="2"/>
      <charset val="1"/>
    </font>
    <font>
      <b/>
      <sz val="12"/>
      <color rgb="FFFFFFFF"/>
      <name val="Arial1"/>
      <charset val="1"/>
    </font>
    <font>
      <u/>
      <sz val="11"/>
      <color rgb="FF0000FF"/>
      <name val="Calibri"/>
      <family val="2"/>
      <charset val="1"/>
    </font>
    <font>
      <b/>
      <sz val="12"/>
      <color rgb="FFFFFFFF"/>
      <name val="Arial"/>
      <family val="2"/>
      <charset val="1"/>
    </font>
    <font>
      <sz val="11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14"/>
      <color theme="4" tint="-0.249977111117893"/>
      <name val="Arial"/>
      <family val="2"/>
    </font>
    <font>
      <b/>
      <sz val="11"/>
      <color rgb="FFFF000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  <fill>
      <patternFill patternType="solid">
        <fgColor rgb="FF808080"/>
        <bgColor rgb="FF969696"/>
      </patternFill>
    </fill>
    <fill>
      <patternFill patternType="solid">
        <fgColor rgb="FFC0C0C0"/>
        <bgColor rgb="FFE6B9B8"/>
      </patternFill>
    </fill>
    <fill>
      <patternFill patternType="solid">
        <fgColor rgb="FFFF8080"/>
        <bgColor rgb="FFFF9900"/>
      </patternFill>
    </fill>
    <fill>
      <patternFill patternType="solid">
        <fgColor rgb="FFFF0000"/>
        <bgColor rgb="FFC00000"/>
      </patternFill>
    </fill>
    <fill>
      <patternFill patternType="solid">
        <fgColor rgb="FFCCFFCC"/>
        <bgColor rgb="FFCCFFFF"/>
      </patternFill>
    </fill>
    <fill>
      <patternFill patternType="solid">
        <fgColor rgb="FFFFFFCC"/>
        <bgColor rgb="FFFFFFFF"/>
      </patternFill>
    </fill>
    <fill>
      <patternFill patternType="solid">
        <fgColor rgb="FF800000"/>
        <bgColor rgb="FFC00000"/>
      </patternFill>
    </fill>
  </fills>
  <borders count="6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</borders>
  <cellStyleXfs count="28">
    <xf numFmtId="0" fontId="0" fillId="0" borderId="0"/>
    <xf numFmtId="167" fontId="26" fillId="0" borderId="0" applyBorder="0" applyProtection="0"/>
    <xf numFmtId="164" fontId="26" fillId="0" borderId="0" applyBorder="0" applyProtection="0"/>
    <xf numFmtId="0" fontId="24" fillId="0" borderId="0" applyBorder="0" applyProtection="0"/>
    <xf numFmtId="0" fontId="1" fillId="2" borderId="0" applyBorder="0" applyProtection="0"/>
    <xf numFmtId="0" fontId="1" fillId="3" borderId="0" applyBorder="0" applyProtection="0"/>
    <xf numFmtId="0" fontId="2" fillId="4" borderId="0" applyBorder="0" applyProtection="0"/>
    <xf numFmtId="0" fontId="2" fillId="0" borderId="0" applyBorder="0" applyProtection="0"/>
    <xf numFmtId="0" fontId="3" fillId="5" borderId="0" applyBorder="0" applyProtection="0"/>
    <xf numFmtId="0" fontId="4" fillId="6" borderId="0" applyBorder="0" applyProtection="0"/>
    <xf numFmtId="0" fontId="4" fillId="6" borderId="0" applyBorder="0" applyProtection="0"/>
    <xf numFmtId="0" fontId="5" fillId="0" borderId="0" applyBorder="0" applyProtection="0"/>
    <xf numFmtId="0" fontId="6" fillId="7" borderId="0" applyBorder="0" applyProtection="0"/>
    <xf numFmtId="0" fontId="7" fillId="0" borderId="0" applyBorder="0" applyProtection="0"/>
    <xf numFmtId="0" fontId="8" fillId="0" borderId="0" applyBorder="0" applyProtection="0"/>
    <xf numFmtId="0" fontId="9" fillId="0" borderId="0" applyBorder="0" applyProtection="0"/>
    <xf numFmtId="0" fontId="10" fillId="0" borderId="0" applyBorder="0" applyProtection="0"/>
    <xf numFmtId="0" fontId="11" fillId="0" borderId="0" applyBorder="0" applyProtection="0">
      <alignment horizontal="center" textRotation="90"/>
    </xf>
    <xf numFmtId="0" fontId="12" fillId="0" borderId="0" applyBorder="0" applyProtection="0"/>
    <xf numFmtId="164" fontId="26" fillId="0" borderId="0" applyBorder="0" applyProtection="0"/>
    <xf numFmtId="0" fontId="13" fillId="8" borderId="0" applyBorder="0" applyProtection="0"/>
    <xf numFmtId="0" fontId="7" fillId="0" borderId="0"/>
    <xf numFmtId="0" fontId="14" fillId="8" borderId="1" applyProtection="0"/>
    <xf numFmtId="0" fontId="15" fillId="0" borderId="0" applyBorder="0" applyProtection="0"/>
    <xf numFmtId="165" fontId="15" fillId="0" borderId="0" applyBorder="0" applyProtection="0"/>
    <xf numFmtId="0" fontId="7" fillId="0" borderId="0" applyBorder="0" applyProtection="0"/>
    <xf numFmtId="0" fontId="7" fillId="0" borderId="0" applyBorder="0" applyProtection="0"/>
    <xf numFmtId="0" fontId="3" fillId="0" borderId="0" applyBorder="0" applyProtection="0"/>
  </cellStyleXfs>
  <cellXfs count="62">
    <xf numFmtId="0" fontId="0" fillId="0" borderId="0" xfId="0"/>
    <xf numFmtId="0" fontId="0" fillId="0" borderId="0" xfId="0" applyAlignment="1">
      <alignment horizontal="center" vertical="center"/>
    </xf>
    <xf numFmtId="0" fontId="17" fillId="0" borderId="0" xfId="21" applyFont="1" applyAlignment="1">
      <alignment horizontal="center"/>
    </xf>
    <xf numFmtId="0" fontId="19" fillId="0" borderId="0" xfId="21" applyFont="1"/>
    <xf numFmtId="0" fontId="21" fillId="0" borderId="0" xfId="21" applyFont="1"/>
    <xf numFmtId="0" fontId="21" fillId="0" borderId="0" xfId="21" applyFont="1" applyAlignment="1">
      <alignment horizontal="center"/>
    </xf>
    <xf numFmtId="0" fontId="7" fillId="0" borderId="0" xfId="21"/>
    <xf numFmtId="0" fontId="23" fillId="9" borderId="2" xfId="21" applyFont="1" applyFill="1" applyBorder="1" applyAlignment="1">
      <alignment horizontal="center" vertical="center" wrapText="1"/>
    </xf>
    <xf numFmtId="0" fontId="23" fillId="9" borderId="2" xfId="21" applyFont="1" applyFill="1" applyBorder="1" applyAlignment="1">
      <alignment horizontal="center" vertical="center"/>
    </xf>
    <xf numFmtId="0" fontId="23" fillId="3" borderId="2" xfId="21" applyFont="1" applyFill="1" applyBorder="1" applyAlignment="1">
      <alignment horizontal="center" vertical="center" wrapText="1"/>
    </xf>
    <xf numFmtId="0" fontId="23" fillId="9" borderId="3" xfId="21" applyFont="1" applyFill="1" applyBorder="1" applyAlignment="1">
      <alignment horizontal="center" vertical="center"/>
    </xf>
    <xf numFmtId="168" fontId="0" fillId="0" borderId="0" xfId="0" applyNumberFormat="1" applyAlignment="1">
      <alignment horizontal="center" vertical="center"/>
    </xf>
    <xf numFmtId="49" fontId="0" fillId="0" borderId="0" xfId="1" applyNumberFormat="1" applyFont="1" applyBorder="1" applyProtection="1"/>
    <xf numFmtId="0" fontId="0" fillId="0" borderId="4" xfId="0" applyBorder="1" applyAlignment="1">
      <alignment vertical="center"/>
    </xf>
    <xf numFmtId="0" fontId="25" fillId="9" borderId="2" xfId="21" applyFont="1" applyFill="1" applyBorder="1" applyAlignment="1">
      <alignment horizontal="center" vertical="center" wrapText="1"/>
    </xf>
    <xf numFmtId="0" fontId="25" fillId="9" borderId="2" xfId="21" applyFont="1" applyFill="1" applyBorder="1" applyAlignment="1">
      <alignment horizontal="center" vertical="center"/>
    </xf>
    <xf numFmtId="0" fontId="25" fillId="3" borderId="2" xfId="2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8" fillId="0" borderId="0" xfId="21" applyFont="1" applyAlignment="1">
      <alignment horizontal="center"/>
    </xf>
    <xf numFmtId="0" fontId="22" fillId="0" borderId="0" xfId="21" applyFont="1" applyAlignment="1">
      <alignment horizontal="center"/>
    </xf>
    <xf numFmtId="0" fontId="27" fillId="0" borderId="2" xfId="3" applyFont="1" applyBorder="1" applyAlignment="1" applyProtection="1">
      <alignment horizontal="center" vertic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0" fontId="17" fillId="0" borderId="0" xfId="21" applyFont="1" applyAlignment="1">
      <alignment horizontal="left"/>
    </xf>
    <xf numFmtId="49" fontId="27" fillId="0" borderId="2" xfId="0" applyNumberFormat="1" applyFont="1" applyFill="1" applyBorder="1" applyAlignment="1">
      <alignment horizontal="left" vertical="center"/>
    </xf>
    <xf numFmtId="0" fontId="27" fillId="0" borderId="2" xfId="0" applyFont="1" applyFill="1" applyBorder="1" applyAlignment="1">
      <alignment horizontal="center" vertical="center"/>
    </xf>
    <xf numFmtId="0" fontId="27" fillId="0" borderId="2" xfId="3" applyFont="1" applyFill="1" applyBorder="1" applyAlignment="1" applyProtection="1">
      <alignment horizontal="center" vertical="center" wrapText="1"/>
    </xf>
    <xf numFmtId="166" fontId="27" fillId="0" borderId="2" xfId="0" applyNumberFormat="1" applyFont="1" applyFill="1" applyBorder="1" applyAlignment="1">
      <alignment horizontal="center" vertical="center" wrapText="1"/>
    </xf>
    <xf numFmtId="49" fontId="27" fillId="0" borderId="2" xfId="0" applyNumberFormat="1" applyFont="1" applyFill="1" applyBorder="1" applyAlignment="1">
      <alignment horizontal="center" vertical="center" wrapText="1"/>
    </xf>
    <xf numFmtId="164" fontId="27" fillId="0" borderId="2" xfId="2" applyFont="1" applyFill="1" applyBorder="1" applyAlignment="1" applyProtection="1">
      <alignment vertical="center" wrapText="1"/>
    </xf>
    <xf numFmtId="164" fontId="27" fillId="0" borderId="2" xfId="2" applyFont="1" applyFill="1" applyBorder="1" applyAlignment="1" applyProtection="1">
      <alignment horizontal="center" vertical="center" wrapText="1"/>
    </xf>
    <xf numFmtId="0" fontId="0" fillId="0" borderId="0" xfId="0" applyFill="1"/>
    <xf numFmtId="49" fontId="27" fillId="0" borderId="2" xfId="0" applyNumberFormat="1" applyFont="1" applyFill="1" applyBorder="1" applyAlignment="1">
      <alignment horizontal="center" vertical="center"/>
    </xf>
    <xf numFmtId="0" fontId="27" fillId="0" borderId="2" xfId="0" applyFont="1" applyFill="1" applyBorder="1" applyAlignment="1">
      <alignment horizontal="center" vertical="center" wrapText="1"/>
    </xf>
    <xf numFmtId="166" fontId="27" fillId="0" borderId="2" xfId="0" applyNumberFormat="1" applyFont="1" applyFill="1" applyBorder="1" applyAlignment="1">
      <alignment horizontal="center" vertical="center"/>
    </xf>
    <xf numFmtId="164" fontId="27" fillId="0" borderId="2" xfId="2" applyFont="1" applyFill="1" applyBorder="1" applyAlignment="1" applyProtection="1">
      <alignment vertical="center"/>
    </xf>
    <xf numFmtId="0" fontId="27" fillId="0" borderId="2" xfId="3" applyFont="1" applyFill="1" applyBorder="1" applyAlignment="1" applyProtection="1">
      <alignment wrapText="1"/>
    </xf>
    <xf numFmtId="0" fontId="0" fillId="0" borderId="0" xfId="0" applyFill="1" applyAlignment="1">
      <alignment horizontal="center" vertical="center" wrapText="1"/>
    </xf>
    <xf numFmtId="0" fontId="27" fillId="0" borderId="2" xfId="0" applyFont="1" applyFill="1" applyBorder="1" applyAlignment="1">
      <alignment vertical="center" wrapText="1"/>
    </xf>
    <xf numFmtId="14" fontId="0" fillId="0" borderId="0" xfId="0" applyNumberFormat="1" applyAlignment="1">
      <alignment horizontal="left" vertical="center"/>
    </xf>
    <xf numFmtId="0" fontId="27" fillId="0" borderId="2" xfId="3" applyFont="1" applyFill="1" applyBorder="1" applyAlignment="1" applyProtection="1">
      <alignment horizontal="left" vertical="center" wrapText="1"/>
    </xf>
    <xf numFmtId="0" fontId="27" fillId="0" borderId="2" xfId="3" applyFont="1" applyBorder="1" applyAlignment="1" applyProtection="1">
      <alignment wrapText="1"/>
    </xf>
    <xf numFmtId="0" fontId="27" fillId="0" borderId="2" xfId="3" applyFont="1" applyFill="1" applyBorder="1" applyAlignment="1">
      <alignment wrapText="1"/>
    </xf>
    <xf numFmtId="0" fontId="27" fillId="0" borderId="2" xfId="3" applyFont="1" applyFill="1" applyBorder="1" applyAlignment="1" applyProtection="1">
      <alignment vertical="center" wrapText="1"/>
    </xf>
    <xf numFmtId="0" fontId="27" fillId="0" borderId="2" xfId="3" applyFont="1" applyBorder="1" applyAlignment="1">
      <alignment wrapText="1"/>
    </xf>
    <xf numFmtId="0" fontId="0" fillId="0" borderId="0" xfId="0" applyAlignment="1">
      <alignment horizontal="center" vertical="center" wrapText="1"/>
    </xf>
    <xf numFmtId="49" fontId="27" fillId="0" borderId="2" xfId="0" applyNumberFormat="1" applyFont="1" applyFill="1" applyBorder="1" applyAlignment="1">
      <alignment vertical="center" wrapText="1"/>
    </xf>
    <xf numFmtId="164" fontId="27" fillId="0" borderId="2" xfId="2" applyFont="1" applyFill="1" applyBorder="1" applyAlignment="1" applyProtection="1">
      <alignment horizontal="center" vertical="center"/>
    </xf>
    <xf numFmtId="0" fontId="27" fillId="0" borderId="2" xfId="3" applyFont="1" applyBorder="1" applyAlignment="1">
      <alignment horizontal="left" wrapText="1"/>
    </xf>
    <xf numFmtId="0" fontId="27" fillId="0" borderId="2" xfId="0" applyFont="1" applyBorder="1" applyAlignment="1">
      <alignment wrapText="1"/>
    </xf>
    <xf numFmtId="0" fontId="29" fillId="0" borderId="2" xfId="0" applyFont="1" applyFill="1" applyBorder="1" applyAlignment="1">
      <alignment horizontal="center" vertical="center" wrapText="1"/>
    </xf>
    <xf numFmtId="0" fontId="24" fillId="0" borderId="2" xfId="3" applyBorder="1" applyAlignment="1" applyProtection="1">
      <alignment horizontal="center" vertical="center"/>
    </xf>
    <xf numFmtId="0" fontId="24" fillId="0" borderId="2" xfId="3" applyBorder="1" applyAlignment="1" applyProtection="1">
      <alignment wrapText="1"/>
    </xf>
    <xf numFmtId="0" fontId="24" fillId="0" borderId="2" xfId="3" applyBorder="1" applyAlignment="1">
      <alignment wrapText="1"/>
    </xf>
    <xf numFmtId="0" fontId="0" fillId="0" borderId="0" xfId="0" applyAlignment="1">
      <alignment wrapText="1"/>
    </xf>
    <xf numFmtId="0" fontId="24" fillId="0" borderId="2" xfId="3" applyBorder="1" applyAlignment="1" applyProtection="1">
      <alignment horizontal="center" vertical="center" wrapText="1"/>
    </xf>
    <xf numFmtId="0" fontId="24" fillId="0" borderId="2" xfId="3" applyBorder="1" applyAlignment="1">
      <alignment horizontal="center" vertical="center"/>
    </xf>
    <xf numFmtId="0" fontId="0" fillId="0" borderId="0" xfId="0" applyAlignment="1">
      <alignment horizontal="left"/>
    </xf>
    <xf numFmtId="49" fontId="16" fillId="0" borderId="0" xfId="21" applyNumberFormat="1" applyFont="1" applyAlignment="1">
      <alignment horizontal="right" vertical="center"/>
    </xf>
    <xf numFmtId="0" fontId="17" fillId="0" borderId="0" xfId="21" applyFont="1" applyAlignment="1">
      <alignment horizontal="left"/>
    </xf>
    <xf numFmtId="0" fontId="19" fillId="0" borderId="5" xfId="21" applyFont="1" applyBorder="1" applyAlignment="1">
      <alignment horizontal="left"/>
    </xf>
    <xf numFmtId="0" fontId="16" fillId="0" borderId="0" xfId="21" applyNumberFormat="1" applyFont="1" applyAlignment="1">
      <alignment horizontal="right" vertical="center"/>
    </xf>
  </cellXfs>
  <cellStyles count="28">
    <cellStyle name="Accent 1 5" xfId="4"/>
    <cellStyle name="Accent 2 6" xfId="5"/>
    <cellStyle name="Accent 3 7" xfId="6"/>
    <cellStyle name="Accent 4" xfId="7"/>
    <cellStyle name="Bad 8" xfId="8"/>
    <cellStyle name="Error 9" xfId="9"/>
    <cellStyle name="Error 9 2" xfId="10"/>
    <cellStyle name="Footnote 10" xfId="11"/>
    <cellStyle name="Good 11" xfId="12"/>
    <cellStyle name="Graphics" xfId="13"/>
    <cellStyle name="Heading (user) 12" xfId="14"/>
    <cellStyle name="Heading 1 13" xfId="15"/>
    <cellStyle name="Heading 2 14" xfId="16"/>
    <cellStyle name="Heading1" xfId="17"/>
    <cellStyle name="Hiperlink" xfId="3" builtinId="8"/>
    <cellStyle name="Hyperlink 15" xfId="18"/>
    <cellStyle name="Moeda" xfId="2" builtinId="4"/>
    <cellStyle name="Moeda 2" xfId="19"/>
    <cellStyle name="Neutral 16" xfId="20"/>
    <cellStyle name="Normal" xfId="0" builtinId="0"/>
    <cellStyle name="Normal 2" xfId="21"/>
    <cellStyle name="Note 17" xfId="22"/>
    <cellStyle name="Result" xfId="23"/>
    <cellStyle name="Result2" xfId="24"/>
    <cellStyle name="Status 18" xfId="25"/>
    <cellStyle name="Text 19" xfId="26"/>
    <cellStyle name="Vírgula" xfId="1" builtinId="3"/>
    <cellStyle name="Warning 20" xfId="27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C9211E"/>
      <rgbColor rgb="FFFFFFCC"/>
      <rgbColor rgb="FFCCFFFF"/>
      <rgbColor rgb="FF660066"/>
      <rgbColor rgb="FFFF8080"/>
      <rgbColor rgb="FF2A6099"/>
      <rgbColor rgb="FFD9D9D9"/>
      <rgbColor rgb="FF000080"/>
      <rgbColor rgb="FFFF00FF"/>
      <rgbColor rgb="FFFFFF00"/>
      <rgbColor rgb="FF00FFFF"/>
      <rgbColor rgb="FF800080"/>
      <rgbColor rgb="FFC00000"/>
      <rgbColor rgb="FF008080"/>
      <rgbColor rgb="FF0000FF"/>
      <rgbColor rgb="FF00CCFF"/>
      <rgbColor rgb="FFCCFFFF"/>
      <rgbColor rgb="FFCCFFCC"/>
      <rgbColor rgb="FFFFFF99"/>
      <rgbColor rgb="FF99CCFF"/>
      <rgbColor rgb="FFE6B9B8"/>
      <rgbColor rgb="FFCC99FF"/>
      <rgbColor rgb="FFFCD5B5"/>
      <rgbColor rgb="FF3366FF"/>
      <rgbColor rgb="FF33CCCC"/>
      <rgbColor rgb="FF92D050"/>
      <rgbColor rgb="FFFFCC00"/>
      <rgbColor rgb="FFFF9900"/>
      <rgbColor rgb="FFFF6600"/>
      <rgbColor rgb="FF3465A4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885264</xdr:colOff>
      <xdr:row>0</xdr:row>
      <xdr:rowOff>824565</xdr:rowOff>
    </xdr:to>
    <xdr:pic>
      <xdr:nvPicPr>
        <xdr:cNvPr id="3" name="Figuras 7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3961839" cy="824565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885264</xdr:colOff>
      <xdr:row>0</xdr:row>
      <xdr:rowOff>824565</xdr:rowOff>
    </xdr:to>
    <xdr:pic>
      <xdr:nvPicPr>
        <xdr:cNvPr id="4" name="Figuras 7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3961839" cy="824565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885264</xdr:colOff>
      <xdr:row>0</xdr:row>
      <xdr:rowOff>824565</xdr:rowOff>
    </xdr:to>
    <xdr:pic>
      <xdr:nvPicPr>
        <xdr:cNvPr id="3" name="Figuras 7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3961839" cy="824565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885264</xdr:colOff>
      <xdr:row>0</xdr:row>
      <xdr:rowOff>824565</xdr:rowOff>
    </xdr:to>
    <xdr:pic>
      <xdr:nvPicPr>
        <xdr:cNvPr id="3" name="Figuras 7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3961839" cy="824565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mpam.mp.br/images/Transpar%C3%AAncia_2022/Outubro/Notas_Fiscais/Bens/NF_50_2022_BETEL_614b7.pdf" TargetMode="External"/><Relationship Id="rId13" Type="http://schemas.openxmlformats.org/officeDocument/2006/relationships/hyperlink" Target="https://www.mpam.mp.br/images/Transpar%C3%AAncia_2022/Outubro/Notas_Fiscais/Bens/NF_1282_2022_SCJ_57071.pdf" TargetMode="External"/><Relationship Id="rId18" Type="http://schemas.openxmlformats.org/officeDocument/2006/relationships/hyperlink" Target="https://www.mpam.mp.br/images/Transpar%C3%AAncia_2022/Outubro/Notas_Fiscais/Bens/NF_56_2022_BETEL_81b3e.pdf" TargetMode="External"/><Relationship Id="rId3" Type="http://schemas.openxmlformats.org/officeDocument/2006/relationships/hyperlink" Target="https://www.mpam.mp.br/images/Transpar%C3%AAncia_2022/Outubro/Notas_Fiscais/Bens/NF_63_2022_PERFECT_7e5d7.pdf" TargetMode="External"/><Relationship Id="rId21" Type="http://schemas.openxmlformats.org/officeDocument/2006/relationships/hyperlink" Target="https://www.mpam.mp.br/images/Transpar%C3%AAncia_2022/Outubro/Notas_Fiscais/Bens/NF_6368_2022_R_DA_S_AGUIAR_ebb0d.pdf" TargetMode="External"/><Relationship Id="rId7" Type="http://schemas.openxmlformats.org/officeDocument/2006/relationships/hyperlink" Target="https://www.mpam.mp.br/images/Transpar%C3%AAncia_2022/Outubro/Notas_Fiscais/Bens/NF_52_2022_BETEL_c4b4f.pdf" TargetMode="External"/><Relationship Id="rId12" Type="http://schemas.openxmlformats.org/officeDocument/2006/relationships/hyperlink" Target="https://www.mpam.mp.br/images/Transpar%C3%AAncia_2022/Outubro/Notas_Fiscais/Bens/NF_834_2022_F_ALVES_1485a.pdf" TargetMode="External"/><Relationship Id="rId17" Type="http://schemas.openxmlformats.org/officeDocument/2006/relationships/hyperlink" Target="https://www.mpam.mp.br/images/Transpar%C3%AAncia_2022/Outubro/Notas_Fiscais/Bens/NF_1801_2022_REPROGRAF_9a08d.pdf" TargetMode="External"/><Relationship Id="rId2" Type="http://schemas.openxmlformats.org/officeDocument/2006/relationships/hyperlink" Target="https://www.mpam.mp.br/images/4_TA_%C3%A0_CT_n.%C2%BA_024-2018_-_MP-PGJ_b7a86.pdf" TargetMode="External"/><Relationship Id="rId16" Type="http://schemas.openxmlformats.org/officeDocument/2006/relationships/hyperlink" Target="https://www.mpam.mp.br/images/Transpar%C3%AAncia_2022/Outubro/Notas_Fiscais/Bens/NF_4102_2022_VINICIUS_CHAVES_a2e8a.pdf" TargetMode="External"/><Relationship Id="rId20" Type="http://schemas.openxmlformats.org/officeDocument/2006/relationships/hyperlink" Target="https://www.mpam.mp.br/images/Transpar%C3%AAncia_2022/Outubro/Notas_Fiscais/Bens/NF_334_2022_G_S_COMERCIAL_ea4d1.pdf" TargetMode="External"/><Relationship Id="rId1" Type="http://schemas.openxmlformats.org/officeDocument/2006/relationships/hyperlink" Target="https://www.mpam.mp.br/images/1_TA_%C3%A0_CT_n.%C2%BA_006-2022_-_MP-PGJ_eb278.pdf" TargetMode="External"/><Relationship Id="rId6" Type="http://schemas.openxmlformats.org/officeDocument/2006/relationships/hyperlink" Target="https://www.mpam.mp.br/images/Transpar%C3%AAncia_2022/Outubro/Notas_Fiscais/Bens/NF_53_2022_BETEL_514b0.pdf" TargetMode="External"/><Relationship Id="rId11" Type="http://schemas.openxmlformats.org/officeDocument/2006/relationships/hyperlink" Target="https://www.mpam.mp.br/images/Transpar%C3%AAncia_2022/Outubro/Notas_Fiscais/Bens/NF_825_2022_F_ALVES_0a82b.pdf" TargetMode="External"/><Relationship Id="rId24" Type="http://schemas.openxmlformats.org/officeDocument/2006/relationships/drawing" Target="../drawings/drawing1.xml"/><Relationship Id="rId5" Type="http://schemas.openxmlformats.org/officeDocument/2006/relationships/hyperlink" Target="https://www.mpam.mp.br/images/Transpar%C3%AAncia_2022/Outubro/Notas_Fiscais/Bens/NF_49_2022_BETEL_0fd56.pdf" TargetMode="External"/><Relationship Id="rId15" Type="http://schemas.openxmlformats.org/officeDocument/2006/relationships/hyperlink" Target="https://www.mpam.mp.br/images/Transpar%C3%AAncia_2022/Outubro/Notas_Fiscais/Bens/NF_836_2022_F_ALVES_ad0c3.pdf" TargetMode="External"/><Relationship Id="rId23" Type="http://schemas.openxmlformats.org/officeDocument/2006/relationships/printerSettings" Target="../printerSettings/printerSettings1.bin"/><Relationship Id="rId10" Type="http://schemas.openxmlformats.org/officeDocument/2006/relationships/hyperlink" Target="https://www.mpam.mp.br/images/Transpar%C3%AAncia_2022/Outubro/Notas_Fiscais/Bens/NF_827_2022_F_ALVES_9e301.pdf" TargetMode="External"/><Relationship Id="rId19" Type="http://schemas.openxmlformats.org/officeDocument/2006/relationships/hyperlink" Target="https://www.mpam.mp.br/images/Transpar%C3%AAncia_2022/Outubro/Notas_Fiscais/Bens/NF_57_2022_BETEL_d35f4.pdf" TargetMode="External"/><Relationship Id="rId4" Type="http://schemas.openxmlformats.org/officeDocument/2006/relationships/hyperlink" Target="https://www.mpam.mp.br/images/Transpar%C3%AAncia_2022/Outubro/Notas_Fiscais/Bens/NF_48_2022_BETEL_a46db.pdf" TargetMode="External"/><Relationship Id="rId9" Type="http://schemas.openxmlformats.org/officeDocument/2006/relationships/hyperlink" Target="https://www.mpam.mp.br/images/Transpar%C3%AAncia_2022/Outubro/Notas_Fiscais/Bens/NF_51_2022_BETEL_b152d.pdf" TargetMode="External"/><Relationship Id="rId14" Type="http://schemas.openxmlformats.org/officeDocument/2006/relationships/hyperlink" Target="https://www.mpam.mp.br/images/Transpar%C3%AAncia_2022/Outubro/Notas_Fiscais/Bens/NF_8268_2022_CEPAM_114f0.pdf" TargetMode="External"/><Relationship Id="rId22" Type="http://schemas.openxmlformats.org/officeDocument/2006/relationships/hyperlink" Target="https://www.mpam.mp.br/images/Transpar%C3%AAncia_2022/Outubro/Notas_Fiscais/Bens/NF_7962_2022_TN_NETO_80e5c.pdf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mpam.mp.br/images/Transpar%C3%AAncia_2022/Outubro/Notas_Fiscais/Loca%C3%A7%C3%B5es/RECIBO_09_2022_ALVES_LIRA_525ba.pdf" TargetMode="External"/><Relationship Id="rId13" Type="http://schemas.openxmlformats.org/officeDocument/2006/relationships/printerSettings" Target="../printerSettings/printerSettings2.bin"/><Relationship Id="rId3" Type="http://schemas.openxmlformats.org/officeDocument/2006/relationships/hyperlink" Target="https://www.mpam.mp.br/images/CT_n%C2%BA_016-2020-MP-PGJ_5f566.pdf" TargetMode="External"/><Relationship Id="rId7" Type="http://schemas.openxmlformats.org/officeDocument/2006/relationships/hyperlink" Target="https://www.mpam.mp.br/images/Transpar%C3%AAncia_2022/Outubro/Notas_Fiscais/Loca%C3%A7%C3%B5es/RECIBO_08_2022_GABRIEL_012bc.pdf" TargetMode="External"/><Relationship Id="rId12" Type="http://schemas.openxmlformats.org/officeDocument/2006/relationships/hyperlink" Target="https://www.mpam.mp.br/images/Transpar%C3%AAncia_2022/Outubro/Notas_Fiscais/Loca%C3%A7%C3%B5es/RECIBO_48_2022_COENCIL_7b5d2.pdf" TargetMode="External"/><Relationship Id="rId2" Type="http://schemas.openxmlformats.org/officeDocument/2006/relationships/hyperlink" Target="https://www.mpam.mp.br/images/CT_n%C2%BA_031-2021_-_MP-PGJ_a15f6.pdf" TargetMode="External"/><Relationship Id="rId1" Type="http://schemas.openxmlformats.org/officeDocument/2006/relationships/hyperlink" Target="https://www.mpam.mp.br/images/1%C2%BA_TA_ao_CT_04-2021-MP-PGJ_c7508.pdf" TargetMode="External"/><Relationship Id="rId6" Type="http://schemas.openxmlformats.org/officeDocument/2006/relationships/hyperlink" Target="https://www.mpam.mp.br/images/CT_n%C2%BA_031-2021_-_MP-PGJ_a15f6.pdf" TargetMode="External"/><Relationship Id="rId11" Type="http://schemas.openxmlformats.org/officeDocument/2006/relationships/hyperlink" Target="https://www.mpam.mp.br/images/Transpar%C3%AAncia_2022/Outubro/Notas_Fiscais/Loca%C3%A7%C3%B5es/RECIBO_09_2022_GABRIEL_3eb2f.pdf" TargetMode="External"/><Relationship Id="rId5" Type="http://schemas.openxmlformats.org/officeDocument/2006/relationships/hyperlink" Target="https://www.mpam.mp.br/images/1_TAP_%C3%A0_CT_n.%C2%BA_032-2018_-_MP-PGJ_ad07a.pdf" TargetMode="External"/><Relationship Id="rId10" Type="http://schemas.openxmlformats.org/officeDocument/2006/relationships/hyperlink" Target="https://www.mpam.mp.br/images/Transpar%C3%AAncia_2022/Outubro/Notas_Fiscais/Loca%C3%A7%C3%B5es/RECIBO_09_2022_VANIAS_69b11.pdf" TargetMode="External"/><Relationship Id="rId4" Type="http://schemas.openxmlformats.org/officeDocument/2006/relationships/hyperlink" Target="https://www.mpam.mp.br/images/CT_N%C2%BA_033-2019-MP-PGJ_8bab4.pdf" TargetMode="External"/><Relationship Id="rId9" Type="http://schemas.openxmlformats.org/officeDocument/2006/relationships/hyperlink" Target="https://www.mpam.mp.br/images/Transpar%C3%AAncia_2022/Outubro/Notas_Fiscais/Loca%C3%A7%C3%B5es/RECIBO_09_2022_SAMUEL_MENDES_f6d64.pdf" TargetMode="External"/><Relationship Id="rId1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mpam.mp.br/images/Transpar%C3%AAncia_2022/Outubro/Notas_Fiscais/Servi%C3%A7os/NFS_9079_2022_SIDI_95c20.pdf" TargetMode="External"/><Relationship Id="rId21" Type="http://schemas.openxmlformats.org/officeDocument/2006/relationships/hyperlink" Target="https://www.mpam.mp.br/images/Transpar%C3%AAncia_2022/Outubro/Notas_Fiscais/Servi%C3%A7os/NFS_7130_2022_MAPROTEM_86430.pdf" TargetMode="External"/><Relationship Id="rId42" Type="http://schemas.openxmlformats.org/officeDocument/2006/relationships/hyperlink" Target="https://www.mpam.mp.br/images/Contratos/2021/CONTRATOS/CT%20n%C2%BA%20008-2021-MP-PGJ_fc26f.pdf" TargetMode="External"/><Relationship Id="rId47" Type="http://schemas.openxmlformats.org/officeDocument/2006/relationships/hyperlink" Target="https://www.mpam.mp.br/images/CT_01-2022-MP-PGJ_b126b.pdf" TargetMode="External"/><Relationship Id="rId63" Type="http://schemas.openxmlformats.org/officeDocument/2006/relationships/hyperlink" Target="https://www.mpam.mp.br/images/NFs_3000392686985_E_297_8416a.pdf" TargetMode="External"/><Relationship Id="rId68" Type="http://schemas.openxmlformats.org/officeDocument/2006/relationships/hyperlink" Target="https://www.mpam.mp.br/images/2_TA_%C3%A0_CT_n.%C2%BA_015-2020_-_MP-PGJ_a520c.pdf" TargetMode="External"/><Relationship Id="rId7" Type="http://schemas.openxmlformats.org/officeDocument/2006/relationships/hyperlink" Target="https://www.mpam.mp.br/images/Transpar%C3%AAncia_2022/Outubro/Notas_Fiscais/Servi%C3%A7os/NFS_32522_2022_PRODAM_90972.pdf" TargetMode="External"/><Relationship Id="rId71" Type="http://schemas.openxmlformats.org/officeDocument/2006/relationships/printerSettings" Target="../printerSettings/printerSettings3.bin"/><Relationship Id="rId2" Type="http://schemas.openxmlformats.org/officeDocument/2006/relationships/hyperlink" Target="https://www.mpam.mp.br/images/Transpar%C3%AAncia_2022/Outubro/Notas_Fiscais/Servi%C3%A7os/FATURA_63179_2022_CORREIOS_a3bff.pdf" TargetMode="External"/><Relationship Id="rId16" Type="http://schemas.openxmlformats.org/officeDocument/2006/relationships/hyperlink" Target="https://www.mpam.mp.br/images/Transpar%C3%AAncia_2022/Outubro/Notas_Fiscais/Servi%C3%A7os/FATURA_300039275577_2022_OI_26c83.pdf" TargetMode="External"/><Relationship Id="rId29" Type="http://schemas.openxmlformats.org/officeDocument/2006/relationships/hyperlink" Target="https://www.mpam.mp.br/images/Transpar%C3%AAncia_2022/Outubro/Notas_Fiscais/Servi%C3%A7os/FATURA_022078992_2022_COHASB_b036d.pdf" TargetMode="External"/><Relationship Id="rId11" Type="http://schemas.openxmlformats.org/officeDocument/2006/relationships/hyperlink" Target="https://www.mpam.mp.br/images/Transpar%C3%AAncia_2022/Outubro/Notas_Fiscais/Servi%C3%A7os/NFS_4350_2022_ELEVADORES_BRASIL_a4ee9.pdf" TargetMode="External"/><Relationship Id="rId24" Type="http://schemas.openxmlformats.org/officeDocument/2006/relationships/hyperlink" Target="https://www.mpam.mp.br/images/Transpar%C3%AAncia_2022/Outubro/Notas_Fiscais/Servi%C3%A7os/FATURA_64030312_2022_AMAZONAS_ENERGIA_da28b.pdf" TargetMode="External"/><Relationship Id="rId32" Type="http://schemas.openxmlformats.org/officeDocument/2006/relationships/hyperlink" Target="https://www.mpam.mp.br/images/Transpar%C3%AAncia_2022/Outubro/Notas_Fiscais/Servi%C3%A7os/NFS_475676_2022_SOFTPLAN_d5bd3.pdf" TargetMode="External"/><Relationship Id="rId37" Type="http://schemas.openxmlformats.org/officeDocument/2006/relationships/hyperlink" Target="https://www.mpam.mp.br/images/Contrato_n%C2%BA_018-2019_-_MP-PGJ_063bc.pdf" TargetMode="External"/><Relationship Id="rId40" Type="http://schemas.openxmlformats.org/officeDocument/2006/relationships/hyperlink" Target="https://www.mpam.mp.br/images/Contrato_n%C2%BA_003-2019_-_MP_-_PGJ_79dd4.pdfhttps:/www.mpam.mp.br/images/Contrato_n%C2%BA_003-2019_-_MP_-_PGJ_79dd4.pdf" TargetMode="External"/><Relationship Id="rId45" Type="http://schemas.openxmlformats.org/officeDocument/2006/relationships/hyperlink" Target="https://www.mpam.mp.br/images/Contrato_n%C2%BA_004_2018_-_Elevadores_Brasil_b3daf.pdf" TargetMode="External"/><Relationship Id="rId53" Type="http://schemas.openxmlformats.org/officeDocument/2006/relationships/hyperlink" Target="https://www.mpam.mp.br/images/CT_N%C2%BA_002-2020-MP-PGJ_ae08b.pdf" TargetMode="External"/><Relationship Id="rId58" Type="http://schemas.openxmlformats.org/officeDocument/2006/relationships/hyperlink" Target="https://www.mpam.mp.br/images/CT_n%C2%BA_010-2021-_MP-PGJ_59035.pdf" TargetMode="External"/><Relationship Id="rId66" Type="http://schemas.openxmlformats.org/officeDocument/2006/relationships/hyperlink" Target="https://www.mpam.mp.br/images/CT_n%C2%BA_034-2021-MP-PGJ_f1b15.pdf" TargetMode="External"/><Relationship Id="rId5" Type="http://schemas.openxmlformats.org/officeDocument/2006/relationships/hyperlink" Target="https://www.mpam.mp.br/images/Transpar%C3%AAncia_2022/Outubro/Notas_Fiscais/Servi%C3%A7os/NFS_22861_2022_682_SOLU%C3%87%C3%95ES_c0bbe.pdf" TargetMode="External"/><Relationship Id="rId61" Type="http://schemas.openxmlformats.org/officeDocument/2006/relationships/hyperlink" Target="https://www.mpam.mp.br/images/CT_n%C2%BA_10-2020-MP-PGJ_d98a6.pdf" TargetMode="External"/><Relationship Id="rId19" Type="http://schemas.openxmlformats.org/officeDocument/2006/relationships/hyperlink" Target="https://www.mpam.mp.br/images/Transpar%C3%AAncia_2022/Outubro/Notas_Fiscais/Servi%C3%A7os/NFS_7388_2022_MAPROTEM_f46a8.pdf" TargetMode="External"/><Relationship Id="rId14" Type="http://schemas.openxmlformats.org/officeDocument/2006/relationships/hyperlink" Target="https://www.mpam.mp.br/images/Transpar%C3%AAncia_2022/Outubro/Notas_Fiscais/Servi%C3%A7os/NFS_32132_2022_PRODAM_5b9ed.pdf" TargetMode="External"/><Relationship Id="rId22" Type="http://schemas.openxmlformats.org/officeDocument/2006/relationships/hyperlink" Target="https://www.mpam.mp.br/images/Transpar%C3%AAncia_2022/Outubro/Notas_Fiscais/Servi%C3%A7os/NFS_9074_2022_SIDI_bbc3a.pdf" TargetMode="External"/><Relationship Id="rId27" Type="http://schemas.openxmlformats.org/officeDocument/2006/relationships/hyperlink" Target="https://www.mpam.mp.br/images/Transpar%C3%AAncia_2022/Outubro/Notas_Fiscais/Servi%C3%A7os/NFS_37656_2022_GARTNER_25a7f.pdf" TargetMode="External"/><Relationship Id="rId30" Type="http://schemas.openxmlformats.org/officeDocument/2006/relationships/hyperlink" Target="https://www.mpam.mp.br/images/Transpar%C3%AAncia_2022/Outubro/Notas_Fiscais/Servi%C3%A7os/NFS_1418_2022_ORBITY_12960.pdf" TargetMode="External"/><Relationship Id="rId35" Type="http://schemas.openxmlformats.org/officeDocument/2006/relationships/hyperlink" Target="https://www.mpam.mp.br/images/CT_n%C2%BA_035-2021-MP-PGJ_8bef6.pdf" TargetMode="External"/><Relationship Id="rId43" Type="http://schemas.openxmlformats.org/officeDocument/2006/relationships/hyperlink" Target="https://www.mpam.mp.br/images/CT_n%C2%BA_012-2021-MP-PGJ_df72d.pdf" TargetMode="External"/><Relationship Id="rId48" Type="http://schemas.openxmlformats.org/officeDocument/2006/relationships/hyperlink" Target="https://www.mpam.mp.br/images/CT_n%C2%BA_006-2021_-_MP-PGJ_133b7.pdf" TargetMode="External"/><Relationship Id="rId56" Type="http://schemas.openxmlformats.org/officeDocument/2006/relationships/hyperlink" Target="https://www.mpam.mp.br/images/CT_n%C2%BA_034-2021-MP-PGJ_f1b15.pdf" TargetMode="External"/><Relationship Id="rId64" Type="http://schemas.openxmlformats.org/officeDocument/2006/relationships/hyperlink" Target="https://www.mpam.mp.br/images/1_TA_%C3%A0_CT_n.%C2%BA_011-2021_-_MP-PGJ_b26e3.pdf" TargetMode="External"/><Relationship Id="rId69" Type="http://schemas.openxmlformats.org/officeDocument/2006/relationships/hyperlink" Target="https://www.mpam.mp.br/images/Contratos/2022/Aditivos/5%C2%BA_TA_ao_CT_n%C2%BA_035-2018_-_OI_SA_27312.pdf" TargetMode="External"/><Relationship Id="rId8" Type="http://schemas.openxmlformats.org/officeDocument/2006/relationships/hyperlink" Target="https://www.mpam.mp.br/images/Transpar%C3%AAncia_2022/Outubro/Notas_Fiscais/Servi%C3%A7os/NFS_475_2022_CASA_NOVA_707a6.pdf" TargetMode="External"/><Relationship Id="rId51" Type="http://schemas.openxmlformats.org/officeDocument/2006/relationships/hyperlink" Target="https://www.mpam.mp.br/images/CT_N%C2%BA_002-2020-MP-PGJ_ae08b.pdf" TargetMode="External"/><Relationship Id="rId72" Type="http://schemas.openxmlformats.org/officeDocument/2006/relationships/drawing" Target="../drawings/drawing3.xml"/><Relationship Id="rId3" Type="http://schemas.openxmlformats.org/officeDocument/2006/relationships/hyperlink" Target="https://www.mpam.mp.br/images/Transpar%C3%AAncia_2022/Outubro/Notas_Fiscais/Servi%C3%A7os/FATURA_300039275576_2022_OI_bc68c.pdf" TargetMode="External"/><Relationship Id="rId12" Type="http://schemas.openxmlformats.org/officeDocument/2006/relationships/hyperlink" Target="https://www.mpam.mp.br/images/Transpar%C3%AAncia_2022/Outubro/Notas_Fiscais/Servi%C3%A7os/NFS_3633_2022_EYES_NWHERE_5d20f.pdf" TargetMode="External"/><Relationship Id="rId17" Type="http://schemas.openxmlformats.org/officeDocument/2006/relationships/hyperlink" Target="https://www.mpam.mp.br/images/Transpar%C3%AAncia_2022/Outubro/Notas_Fiscais/Servi%C3%A7os/NFS_3632_2022_EYES_NWHERE_7d2c7.pdf" TargetMode="External"/><Relationship Id="rId25" Type="http://schemas.openxmlformats.org/officeDocument/2006/relationships/hyperlink" Target="https://www.mpam.mp.br/images/Transpar%C3%AAncia_2022/Outubro/Notas_Fiscais/Servi%C3%A7os/NFS_9541_2022_SIDI_43685.pdf" TargetMode="External"/><Relationship Id="rId33" Type="http://schemas.openxmlformats.org/officeDocument/2006/relationships/hyperlink" Target="https://www.mpam.mp.br/images/Transpar%C3%AAncia_2022/Outubro/Notas_Fiscais/Servi%C3%A7os/FATURA_2460515_2022_MANAUS_AMBIENTAL_25f46.pdf" TargetMode="External"/><Relationship Id="rId38" Type="http://schemas.openxmlformats.org/officeDocument/2006/relationships/hyperlink" Target="https://www.mpam.mp.br/images/Contrato_n%C2%BA_018-2019_-_MP-PGJ_063bc.pdf" TargetMode="External"/><Relationship Id="rId46" Type="http://schemas.openxmlformats.org/officeDocument/2006/relationships/hyperlink" Target="https://www.mpam.mp.br/images/CT_n%C2%BA_33-MP-PGJ_94190.pdf" TargetMode="External"/><Relationship Id="rId59" Type="http://schemas.openxmlformats.org/officeDocument/2006/relationships/hyperlink" Target="https://www.mpam.mp.br/images/CT_n_019-2021-MP-PGJ_60243.pdf" TargetMode="External"/><Relationship Id="rId67" Type="http://schemas.openxmlformats.org/officeDocument/2006/relationships/hyperlink" Target="https://www.mpam.mp.br/images/CT_N%C2%BA_002-2020-MP-PGJ_ae08b.pdf" TargetMode="External"/><Relationship Id="rId20" Type="http://schemas.openxmlformats.org/officeDocument/2006/relationships/hyperlink" Target="https://www.mpam.mp.br/images/Transpar%C3%AAncia_2022/Outubro/Notas_Fiscais/Servi%C3%A7os/NFS_6584_2022_MAPROTEM_750b7.pdf" TargetMode="External"/><Relationship Id="rId41" Type="http://schemas.openxmlformats.org/officeDocument/2006/relationships/hyperlink" Target="https://www.mpam.mp.br/images/Contrato_n%C2%BA_003-2019_-_MP_-_PGJ_79dd4.pdfhttps:/www.mpam.mp.br/images/Contrato_n%C2%BA_003-2019_-_MP_-_PGJ_79dd4.pdf" TargetMode="External"/><Relationship Id="rId54" Type="http://schemas.openxmlformats.org/officeDocument/2006/relationships/hyperlink" Target="https://www.mpam.mp.br/images/CT_n%C2%BA_010-2021-_MP-PGJ_59035.pdf" TargetMode="External"/><Relationship Id="rId62" Type="http://schemas.openxmlformats.org/officeDocument/2006/relationships/hyperlink" Target="https://www.mpam.mp.br/images/Transpar%C3%AAncia_2022/Outubro/Notas_Fiscais/Servi%C3%A7os/FATURA_300039268695-297_2022_OI_ed711.pdf" TargetMode="External"/><Relationship Id="rId70" Type="http://schemas.openxmlformats.org/officeDocument/2006/relationships/hyperlink" Target="https://www.mpam.mp.br/images/4_TA_%C3%A0_CT_n.%C2%BA_024-2018_-_MP-PGJ_b7a86.pdf" TargetMode="External"/><Relationship Id="rId1" Type="http://schemas.openxmlformats.org/officeDocument/2006/relationships/hyperlink" Target="https://www.mpam.mp.br/images/Transpar%C3%AAncia_2022/Outubro/Notas_Fiscais/Servi%C3%A7os/NFS_2005_2022_GIBBOR_c6b35.pdf" TargetMode="External"/><Relationship Id="rId6" Type="http://schemas.openxmlformats.org/officeDocument/2006/relationships/hyperlink" Target="https://www.mpam.mp.br/images/Transpar%C3%AAncia_2022/Outubro/Notas_Fiscais/Servi%C3%A7os/NFS_37484_2022_GARTNER_4fe38.pdf" TargetMode="External"/><Relationship Id="rId15" Type="http://schemas.openxmlformats.org/officeDocument/2006/relationships/hyperlink" Target="https://www.mpam.mp.br/images/Transpar%C3%AAncia_2022/Outubro/Notas_Fiscais/Servi%C3%A7os/NFS_1967054_2022_TRIVALE_d974e.pdf" TargetMode="External"/><Relationship Id="rId23" Type="http://schemas.openxmlformats.org/officeDocument/2006/relationships/hyperlink" Target="https://www.mpam.mp.br/images/Transpar%C3%AAncia_2022/Outubro/Notas_Fiscais/Servi%C3%A7os/FATURA_869937_2022_AMAZONAS_ENERGIA_105da.pdf" TargetMode="External"/><Relationship Id="rId28" Type="http://schemas.openxmlformats.org/officeDocument/2006/relationships/hyperlink" Target="https://www.mpam.mp.br/images/Transpar%C3%AAncia_2022/Outubro/Notas_Fiscais/Servi%C3%A7os/FATURA_867462_2022_AMAZONAS_ENERGIA_01b0e.pdf" TargetMode="External"/><Relationship Id="rId36" Type="http://schemas.openxmlformats.org/officeDocument/2006/relationships/hyperlink" Target="https://www.mpam.mp.br/images/Contrato_n%C2%BA_011.2018_-_Telefonia_M%C3%B3vel_-_VIVO_TELEF%C3%94NICO_84b0f.pdf" TargetMode="External"/><Relationship Id="rId49" Type="http://schemas.openxmlformats.org/officeDocument/2006/relationships/hyperlink" Target="https://www.mpam.mp.br/images/CT_n%C2%BA_006-2021_-_MP-PGJ_133b7.pdf" TargetMode="External"/><Relationship Id="rId57" Type="http://schemas.openxmlformats.org/officeDocument/2006/relationships/hyperlink" Target="https://www.mpam.mp.br/images/CT_n%C2%BA_005-2021_-_MP-PGJ_ab169.pdf" TargetMode="External"/><Relationship Id="rId10" Type="http://schemas.openxmlformats.org/officeDocument/2006/relationships/hyperlink" Target="https://www.mpam.mp.br/images/Transpar%C3%AAncia_2022/Outubro/Notas_Fiscais/Servi%C3%A7os/NFS_32523_2022_PRODAM_19f3e.pdf" TargetMode="External"/><Relationship Id="rId31" Type="http://schemas.openxmlformats.org/officeDocument/2006/relationships/hyperlink" Target="https://www.mpam.mp.br/images/Transpar%C3%AAncia_2022/Outubro/Notas_Fiscais/Servi%C3%A7os/NFS_1938_2022_TN_NETO_3bd3c.pdf" TargetMode="External"/><Relationship Id="rId44" Type="http://schemas.openxmlformats.org/officeDocument/2006/relationships/hyperlink" Target="https://www.mpam.mp.br/images/CT_n%C2%BA_001.2021-MP-PGJ_3bc8f.pdf" TargetMode="External"/><Relationship Id="rId52" Type="http://schemas.openxmlformats.org/officeDocument/2006/relationships/hyperlink" Target="https://www.mpam.mp.br/images/Contrato_n%C2%BA_002-2019_-_CUSD-CCER_-_MP-PGJ_78b2c.pdf" TargetMode="External"/><Relationship Id="rId60" Type="http://schemas.openxmlformats.org/officeDocument/2006/relationships/hyperlink" Target="https://www.mpam.mp.br/images/CT_n%C2%BA_008-2021-MP-PGJ_077ad.pdf" TargetMode="External"/><Relationship Id="rId65" Type="http://schemas.openxmlformats.org/officeDocument/2006/relationships/hyperlink" Target="https://www.mpam.mp.br/images/Contratos/2022/Aditivos/5%C2%BA_TA_ao_CT_n%C2%BA_035-2018_-_OI_SA_27312.pdf" TargetMode="External"/><Relationship Id="rId4" Type="http://schemas.openxmlformats.org/officeDocument/2006/relationships/hyperlink" Target="https://www.mpam.mp.br/images/Transpar%C3%AAncia_2022/Outubro/Notas_Fiscais/Servi%C3%A7os/FATURA_0345991343_2022_VIVO_60e20.pdf" TargetMode="External"/><Relationship Id="rId9" Type="http://schemas.openxmlformats.org/officeDocument/2006/relationships/hyperlink" Target="https://www.mpam.mp.br/images/Transpar%C3%AAncia_2022/Outubro/Notas_Fiscais/Servi%C3%A7os/NFS_9076_2022_SIDI_e95be.pdf" TargetMode="External"/><Relationship Id="rId13" Type="http://schemas.openxmlformats.org/officeDocument/2006/relationships/hyperlink" Target="https://www.mpam.mp.br/images/Transpar%C3%AAncia_2022/Outubro/Notas_Fiscais/Servi%C3%A7os/FATURA_022088992_2022_COHASB_4ba69.pdf" TargetMode="External"/><Relationship Id="rId18" Type="http://schemas.openxmlformats.org/officeDocument/2006/relationships/hyperlink" Target="https://www.mpam.mp.br/images/Transpar%C3%AAncia_2022/Outubro/Notas_Fiscais/Servi%C3%A7os/NFS_1076_2022_EFICAZ_e7c6a.pdf" TargetMode="External"/><Relationship Id="rId39" Type="http://schemas.openxmlformats.org/officeDocument/2006/relationships/hyperlink" Target="https://www.mpam.mp.br/images/CT_n%C2%BA_010-2021-_MP-PGJ_59035.pdf" TargetMode="External"/><Relationship Id="rId34" Type="http://schemas.openxmlformats.org/officeDocument/2006/relationships/hyperlink" Target="https://www.mpam.mp.br/images/Transpar%C3%AAncia_2022/Outubro/Notas_Fiscais/Servi%C3%A7os/NFS_4563_2022_JF_TECNLOGIA_681cc.pdf" TargetMode="External"/><Relationship Id="rId50" Type="http://schemas.openxmlformats.org/officeDocument/2006/relationships/hyperlink" Target="https://www.mpam.mp.br/images/CT_n%C2%BA_006-2021_-_MP-PGJ_133b7.pdf" TargetMode="External"/><Relationship Id="rId55" Type="http://schemas.openxmlformats.org/officeDocument/2006/relationships/hyperlink" Target="https://www.mpam.mp.br/images/CT_N%C2%BA_002-2020-MP-PGJ_ae08b.pdf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mpam.mp.br/images/Transpar%C3%AAncia_2022/Outubro/Notas_Fiscais/Obras/NFS_32_2022_PROJECTA_5ce76.pdf" TargetMode="External"/><Relationship Id="rId2" Type="http://schemas.openxmlformats.org/officeDocument/2006/relationships/hyperlink" Target="https://www.mpam.mp.br/images/CT_N%C2%BA_021-2021-MP-PGJ_b7604.pdf" TargetMode="External"/><Relationship Id="rId1" Type="http://schemas.openxmlformats.org/officeDocument/2006/relationships/hyperlink" Target="https://www.mpam.mp.br/images/CT_n%C2%BA_027-2021-MP-PGJ_1d101.pdf" TargetMode="External"/><Relationship Id="rId6" Type="http://schemas.openxmlformats.org/officeDocument/2006/relationships/drawing" Target="../drawings/drawing4.xml"/><Relationship Id="rId5" Type="http://schemas.openxmlformats.org/officeDocument/2006/relationships/printerSettings" Target="../printerSettings/printerSettings4.bin"/><Relationship Id="rId4" Type="http://schemas.openxmlformats.org/officeDocument/2006/relationships/hyperlink" Target="https://www.mpam.mp.br/images/Transpar%C3%AAncia_2022/Outubro/Notas_Fiscais/Obras/NFS_229_2022_SGRH_a57a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view="pageBreakPreview" zoomScale="60" zoomScaleNormal="70" workbookViewId="0">
      <selection activeCell="H1" sqref="H1:I1048576"/>
    </sheetView>
  </sheetViews>
  <sheetFormatPr defaultRowHeight="15"/>
  <cols>
    <col min="1" max="1" width="13.7109375" customWidth="1"/>
    <col min="2" max="2" width="14.7109375" customWidth="1"/>
    <col min="3" max="3" width="17.7109375" customWidth="1"/>
    <col min="4" max="4" width="45.28515625" customWidth="1"/>
    <col min="5" max="5" width="29.5703125" customWidth="1"/>
    <col min="6" max="6" width="18.7109375" customWidth="1"/>
    <col min="7" max="7" width="14.85546875" customWidth="1"/>
    <col min="8" max="8" width="13" hidden="1" customWidth="1"/>
    <col min="9" max="9" width="17" hidden="1" customWidth="1"/>
    <col min="10" max="10" width="20.85546875" customWidth="1"/>
    <col min="11" max="11" width="14.85546875" customWidth="1"/>
    <col min="12" max="12" width="23.28515625" customWidth="1"/>
    <col min="13" max="13" width="19" customWidth="1"/>
  </cols>
  <sheetData>
    <row r="1" spans="1:13" ht="77.099999999999994" customHeight="1">
      <c r="C1" s="17"/>
      <c r="D1" s="17"/>
      <c r="F1" s="1"/>
      <c r="G1" s="1"/>
      <c r="H1" s="1"/>
      <c r="I1" s="1"/>
      <c r="J1" s="17"/>
    </row>
    <row r="2" spans="1:13" ht="18">
      <c r="A2" s="58" t="s">
        <v>53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</row>
    <row r="3" spans="1:13" ht="20.25">
      <c r="A3" s="59" t="s">
        <v>0</v>
      </c>
      <c r="B3" s="59"/>
      <c r="C3" s="59"/>
      <c r="D3" s="59"/>
      <c r="E3" s="59"/>
      <c r="F3" s="1"/>
      <c r="G3" s="1"/>
      <c r="H3" s="1"/>
      <c r="I3" s="1"/>
      <c r="J3" s="17"/>
    </row>
    <row r="4" spans="1:13" ht="20.25">
      <c r="A4" s="23"/>
      <c r="B4" s="23"/>
      <c r="C4" s="2"/>
      <c r="D4" s="18"/>
      <c r="E4" s="23"/>
      <c r="F4" s="1"/>
      <c r="G4" s="1"/>
      <c r="H4" s="1"/>
      <c r="I4" s="1"/>
      <c r="J4" s="17"/>
    </row>
    <row r="5" spans="1:13" ht="18">
      <c r="A5" s="3" t="s">
        <v>30</v>
      </c>
      <c r="B5" s="4"/>
      <c r="C5" s="5"/>
      <c r="D5" s="19"/>
      <c r="E5" s="6"/>
      <c r="F5" s="1"/>
      <c r="G5" s="1"/>
      <c r="H5" s="1"/>
      <c r="I5" s="1"/>
      <c r="J5" s="17"/>
    </row>
    <row r="6" spans="1:13" ht="47.25">
      <c r="A6" s="7" t="s">
        <v>1</v>
      </c>
      <c r="B6" s="7" t="s">
        <v>2</v>
      </c>
      <c r="C6" s="8" t="s">
        <v>3</v>
      </c>
      <c r="D6" s="8" t="s">
        <v>4</v>
      </c>
      <c r="E6" s="8" t="s">
        <v>5</v>
      </c>
      <c r="F6" s="7" t="s">
        <v>6</v>
      </c>
      <c r="G6" s="7" t="s">
        <v>7</v>
      </c>
      <c r="H6" s="9" t="s">
        <v>8</v>
      </c>
      <c r="I6" s="9" t="s">
        <v>9</v>
      </c>
      <c r="J6" s="8" t="s">
        <v>10</v>
      </c>
      <c r="K6" s="8" t="s">
        <v>11</v>
      </c>
      <c r="L6" s="10" t="s">
        <v>12</v>
      </c>
      <c r="M6" s="8" t="s">
        <v>13</v>
      </c>
    </row>
    <row r="7" spans="1:13" ht="105">
      <c r="A7" s="24" t="s">
        <v>43</v>
      </c>
      <c r="B7" s="25">
        <v>1</v>
      </c>
      <c r="C7" s="28" t="s">
        <v>118</v>
      </c>
      <c r="D7" s="26" t="s">
        <v>119</v>
      </c>
      <c r="E7" s="49" t="s">
        <v>120</v>
      </c>
      <c r="F7" s="51" t="s">
        <v>122</v>
      </c>
      <c r="G7" s="27">
        <v>44845</v>
      </c>
      <c r="H7" s="28" t="s">
        <v>123</v>
      </c>
      <c r="I7" s="29">
        <v>3209.1</v>
      </c>
      <c r="J7" s="27">
        <v>44845</v>
      </c>
      <c r="K7" s="27" t="s">
        <v>353</v>
      </c>
      <c r="L7" s="29">
        <v>3209.1</v>
      </c>
      <c r="M7" s="28" t="s">
        <v>121</v>
      </c>
    </row>
    <row r="8" spans="1:13" ht="120">
      <c r="A8" s="24" t="s">
        <v>43</v>
      </c>
      <c r="B8" s="25">
        <v>2</v>
      </c>
      <c r="C8" s="28" t="s">
        <v>134</v>
      </c>
      <c r="D8" s="26" t="s">
        <v>29</v>
      </c>
      <c r="E8" s="49" t="s">
        <v>135</v>
      </c>
      <c r="F8" s="51" t="s">
        <v>137</v>
      </c>
      <c r="G8" s="34">
        <v>44845</v>
      </c>
      <c r="H8" s="32" t="s">
        <v>138</v>
      </c>
      <c r="I8" s="35">
        <v>5890</v>
      </c>
      <c r="J8" s="27">
        <v>44845</v>
      </c>
      <c r="K8" s="27" t="s">
        <v>353</v>
      </c>
      <c r="L8" s="35">
        <v>5890</v>
      </c>
      <c r="M8" s="32" t="s">
        <v>136</v>
      </c>
    </row>
    <row r="9" spans="1:13" ht="150">
      <c r="A9" s="24" t="s">
        <v>43</v>
      </c>
      <c r="B9" s="25">
        <v>3</v>
      </c>
      <c r="C9" s="28" t="s">
        <v>134</v>
      </c>
      <c r="D9" s="26" t="s">
        <v>29</v>
      </c>
      <c r="E9" s="42" t="s">
        <v>139</v>
      </c>
      <c r="F9" s="51" t="s">
        <v>140</v>
      </c>
      <c r="G9" s="34">
        <v>44845</v>
      </c>
      <c r="H9" s="32" t="s">
        <v>142</v>
      </c>
      <c r="I9" s="29">
        <v>12613</v>
      </c>
      <c r="J9" s="27">
        <v>44845</v>
      </c>
      <c r="K9" s="27" t="s">
        <v>353</v>
      </c>
      <c r="L9" s="29">
        <v>12613</v>
      </c>
      <c r="M9" s="32" t="s">
        <v>141</v>
      </c>
    </row>
    <row r="10" spans="1:13" ht="90">
      <c r="A10" s="24" t="s">
        <v>43</v>
      </c>
      <c r="B10" s="25">
        <v>4</v>
      </c>
      <c r="C10" s="28" t="s">
        <v>134</v>
      </c>
      <c r="D10" s="26" t="s">
        <v>29</v>
      </c>
      <c r="E10" s="38" t="s">
        <v>153</v>
      </c>
      <c r="F10" s="51" t="s">
        <v>155</v>
      </c>
      <c r="G10" s="34">
        <v>44847</v>
      </c>
      <c r="H10" s="32" t="s">
        <v>156</v>
      </c>
      <c r="I10" s="29">
        <v>650</v>
      </c>
      <c r="J10" s="27">
        <v>44847</v>
      </c>
      <c r="K10" s="27" t="s">
        <v>353</v>
      </c>
      <c r="L10" s="29">
        <v>650</v>
      </c>
      <c r="M10" s="32" t="s">
        <v>154</v>
      </c>
    </row>
    <row r="11" spans="1:13" ht="135">
      <c r="A11" s="24" t="s">
        <v>43</v>
      </c>
      <c r="B11" s="25">
        <v>5</v>
      </c>
      <c r="C11" s="28" t="s">
        <v>134</v>
      </c>
      <c r="D11" s="26" t="s">
        <v>29</v>
      </c>
      <c r="E11" s="40" t="s">
        <v>157</v>
      </c>
      <c r="F11" s="51" t="s">
        <v>159</v>
      </c>
      <c r="G11" s="34">
        <v>44847</v>
      </c>
      <c r="H11" s="32" t="s">
        <v>160</v>
      </c>
      <c r="I11" s="35">
        <v>4773</v>
      </c>
      <c r="J11" s="27">
        <v>44847</v>
      </c>
      <c r="K11" s="25" t="s">
        <v>353</v>
      </c>
      <c r="L11" s="35">
        <v>4773</v>
      </c>
      <c r="M11" s="32" t="s">
        <v>158</v>
      </c>
    </row>
    <row r="12" spans="1:13" ht="120">
      <c r="A12" s="24" t="s">
        <v>43</v>
      </c>
      <c r="B12" s="25">
        <v>6</v>
      </c>
      <c r="C12" s="28" t="s">
        <v>134</v>
      </c>
      <c r="D12" s="26" t="s">
        <v>29</v>
      </c>
      <c r="E12" s="43" t="s">
        <v>161</v>
      </c>
      <c r="F12" s="51" t="s">
        <v>163</v>
      </c>
      <c r="G12" s="34">
        <v>44847</v>
      </c>
      <c r="H12" s="32" t="s">
        <v>164</v>
      </c>
      <c r="I12" s="35">
        <v>650</v>
      </c>
      <c r="J12" s="27">
        <v>44847</v>
      </c>
      <c r="K12" s="25" t="s">
        <v>353</v>
      </c>
      <c r="L12" s="35">
        <v>650</v>
      </c>
      <c r="M12" s="32" t="s">
        <v>162</v>
      </c>
    </row>
    <row r="13" spans="1:13" ht="120">
      <c r="A13" s="24" t="s">
        <v>43</v>
      </c>
      <c r="B13" s="25">
        <v>7</v>
      </c>
      <c r="C13" s="28" t="s">
        <v>134</v>
      </c>
      <c r="D13" s="26" t="s">
        <v>29</v>
      </c>
      <c r="E13" s="44" t="s">
        <v>165</v>
      </c>
      <c r="F13" s="51" t="s">
        <v>167</v>
      </c>
      <c r="G13" s="34">
        <v>44847</v>
      </c>
      <c r="H13" s="32" t="s">
        <v>168</v>
      </c>
      <c r="I13" s="35">
        <v>589</v>
      </c>
      <c r="J13" s="27">
        <v>44847</v>
      </c>
      <c r="K13" s="25" t="s">
        <v>353</v>
      </c>
      <c r="L13" s="35">
        <v>589</v>
      </c>
      <c r="M13" s="32" t="s">
        <v>166</v>
      </c>
    </row>
    <row r="14" spans="1:13" ht="120">
      <c r="A14" s="24" t="s">
        <v>43</v>
      </c>
      <c r="B14" s="25">
        <v>8</v>
      </c>
      <c r="C14" s="32" t="s">
        <v>196</v>
      </c>
      <c r="D14" s="33" t="s">
        <v>197</v>
      </c>
      <c r="E14" s="38" t="s">
        <v>198</v>
      </c>
      <c r="F14" s="51" t="s">
        <v>199</v>
      </c>
      <c r="G14" s="34">
        <v>44848</v>
      </c>
      <c r="H14" s="32" t="s">
        <v>201</v>
      </c>
      <c r="I14" s="35">
        <v>2599.9499999999998</v>
      </c>
      <c r="J14" s="34">
        <v>44855</v>
      </c>
      <c r="K14" s="25" t="s">
        <v>353</v>
      </c>
      <c r="L14" s="35">
        <v>2599.9499999999998</v>
      </c>
      <c r="M14" s="32" t="s">
        <v>200</v>
      </c>
    </row>
    <row r="15" spans="1:13" ht="135">
      <c r="A15" s="24" t="s">
        <v>43</v>
      </c>
      <c r="B15" s="25">
        <v>9</v>
      </c>
      <c r="C15" s="32" t="s">
        <v>196</v>
      </c>
      <c r="D15" s="33" t="s">
        <v>197</v>
      </c>
      <c r="E15" s="38" t="s">
        <v>202</v>
      </c>
      <c r="F15" s="51" t="s">
        <v>204</v>
      </c>
      <c r="G15" s="34">
        <v>44848</v>
      </c>
      <c r="H15" s="32" t="s">
        <v>205</v>
      </c>
      <c r="I15" s="35">
        <v>4203.3999999999996</v>
      </c>
      <c r="J15" s="34">
        <v>44855</v>
      </c>
      <c r="K15" s="25" t="s">
        <v>353</v>
      </c>
      <c r="L15" s="35">
        <v>4203.3999999999996</v>
      </c>
      <c r="M15" s="32" t="s">
        <v>203</v>
      </c>
    </row>
    <row r="16" spans="1:13" ht="105">
      <c r="A16" s="24" t="s">
        <v>43</v>
      </c>
      <c r="B16" s="25">
        <v>10</v>
      </c>
      <c r="C16" s="32" t="s">
        <v>196</v>
      </c>
      <c r="D16" s="33" t="s">
        <v>197</v>
      </c>
      <c r="E16" s="38" t="s">
        <v>210</v>
      </c>
      <c r="F16" s="51" t="s">
        <v>212</v>
      </c>
      <c r="G16" s="34">
        <v>44851</v>
      </c>
      <c r="H16" s="32" t="s">
        <v>213</v>
      </c>
      <c r="I16" s="35">
        <v>7182.7</v>
      </c>
      <c r="J16" s="34">
        <v>44855</v>
      </c>
      <c r="K16" s="25" t="s">
        <v>353</v>
      </c>
      <c r="L16" s="35">
        <v>7182.7</v>
      </c>
      <c r="M16" s="32" t="s">
        <v>211</v>
      </c>
    </row>
    <row r="17" spans="1:13" ht="135">
      <c r="A17" s="24" t="s">
        <v>43</v>
      </c>
      <c r="B17" s="25">
        <v>11</v>
      </c>
      <c r="C17" s="32" t="s">
        <v>244</v>
      </c>
      <c r="D17" s="26" t="s">
        <v>245</v>
      </c>
      <c r="E17" s="52" t="s">
        <v>246</v>
      </c>
      <c r="F17" s="51" t="s">
        <v>247</v>
      </c>
      <c r="G17" s="34">
        <v>44853</v>
      </c>
      <c r="H17" s="32" t="s">
        <v>249</v>
      </c>
      <c r="I17" s="35">
        <v>17025.11</v>
      </c>
      <c r="J17" s="34">
        <v>44855</v>
      </c>
      <c r="K17" s="25" t="s">
        <v>353</v>
      </c>
      <c r="L17" s="35">
        <v>17025.11</v>
      </c>
      <c r="M17" s="32" t="s">
        <v>248</v>
      </c>
    </row>
    <row r="18" spans="1:13" ht="105">
      <c r="A18" s="24" t="s">
        <v>43</v>
      </c>
      <c r="B18" s="25">
        <v>12</v>
      </c>
      <c r="C18" s="32" t="s">
        <v>258</v>
      </c>
      <c r="D18" s="33" t="s">
        <v>259</v>
      </c>
      <c r="E18" s="48" t="s">
        <v>260</v>
      </c>
      <c r="F18" s="51" t="s">
        <v>261</v>
      </c>
      <c r="G18" s="34">
        <v>44854</v>
      </c>
      <c r="H18" s="32" t="s">
        <v>263</v>
      </c>
      <c r="I18" s="35">
        <v>2885</v>
      </c>
      <c r="J18" s="34">
        <v>44855</v>
      </c>
      <c r="K18" s="25" t="s">
        <v>353</v>
      </c>
      <c r="L18" s="35">
        <v>2885</v>
      </c>
      <c r="M18" s="32" t="s">
        <v>262</v>
      </c>
    </row>
    <row r="19" spans="1:13" ht="120">
      <c r="A19" s="24" t="s">
        <v>43</v>
      </c>
      <c r="B19" s="25">
        <v>13</v>
      </c>
      <c r="C19" s="32" t="s">
        <v>196</v>
      </c>
      <c r="D19" s="33" t="s">
        <v>197</v>
      </c>
      <c r="E19" s="44" t="s">
        <v>264</v>
      </c>
      <c r="F19" s="51" t="s">
        <v>266</v>
      </c>
      <c r="G19" s="34">
        <v>44854</v>
      </c>
      <c r="H19" s="32" t="s">
        <v>267</v>
      </c>
      <c r="I19" s="35">
        <v>2599.9499999999998</v>
      </c>
      <c r="J19" s="34">
        <v>44855</v>
      </c>
      <c r="K19" s="25" t="s">
        <v>353</v>
      </c>
      <c r="L19" s="35">
        <v>2599.9499999999998</v>
      </c>
      <c r="M19" s="32" t="s">
        <v>265</v>
      </c>
    </row>
    <row r="20" spans="1:13" ht="105">
      <c r="A20" s="24" t="s">
        <v>43</v>
      </c>
      <c r="B20" s="25">
        <v>14</v>
      </c>
      <c r="C20" s="32" t="s">
        <v>14</v>
      </c>
      <c r="D20" s="33" t="s">
        <v>15</v>
      </c>
      <c r="E20" s="44" t="s">
        <v>268</v>
      </c>
      <c r="F20" s="51" t="s">
        <v>269</v>
      </c>
      <c r="G20" s="34">
        <v>44854</v>
      </c>
      <c r="H20" s="32" t="s">
        <v>271</v>
      </c>
      <c r="I20" s="35">
        <v>1489</v>
      </c>
      <c r="J20" s="34">
        <v>44855</v>
      </c>
      <c r="K20" s="25" t="s">
        <v>353</v>
      </c>
      <c r="L20" s="35">
        <v>1489</v>
      </c>
      <c r="M20" s="32" t="s">
        <v>270</v>
      </c>
    </row>
    <row r="21" spans="1:13" ht="120">
      <c r="A21" s="24" t="s">
        <v>43</v>
      </c>
      <c r="B21" s="25">
        <v>15</v>
      </c>
      <c r="C21" s="32" t="s">
        <v>272</v>
      </c>
      <c r="D21" s="33" t="s">
        <v>273</v>
      </c>
      <c r="E21" s="38" t="s">
        <v>274</v>
      </c>
      <c r="F21" s="51" t="s">
        <v>276</v>
      </c>
      <c r="G21" s="34">
        <v>44854</v>
      </c>
      <c r="H21" s="32" t="s">
        <v>277</v>
      </c>
      <c r="I21" s="35">
        <v>44879.75</v>
      </c>
      <c r="J21" s="34">
        <v>44855</v>
      </c>
      <c r="K21" s="25" t="s">
        <v>353</v>
      </c>
      <c r="L21" s="35">
        <v>44879.75</v>
      </c>
      <c r="M21" s="32" t="s">
        <v>275</v>
      </c>
    </row>
    <row r="22" spans="1:13" ht="120">
      <c r="A22" s="24" t="s">
        <v>43</v>
      </c>
      <c r="B22" s="25">
        <v>16</v>
      </c>
      <c r="C22" s="28" t="s">
        <v>134</v>
      </c>
      <c r="D22" s="26" t="s">
        <v>29</v>
      </c>
      <c r="E22" s="46" t="s">
        <v>278</v>
      </c>
      <c r="F22" s="51" t="s">
        <v>279</v>
      </c>
      <c r="G22" s="34">
        <v>44855</v>
      </c>
      <c r="H22" s="32" t="s">
        <v>280</v>
      </c>
      <c r="I22" s="35">
        <v>1828</v>
      </c>
      <c r="J22" s="34">
        <v>44855</v>
      </c>
      <c r="K22" s="25" t="s">
        <v>353</v>
      </c>
      <c r="L22" s="35">
        <v>1828</v>
      </c>
      <c r="M22" s="32" t="s">
        <v>281</v>
      </c>
    </row>
    <row r="23" spans="1:13" ht="120">
      <c r="A23" s="24" t="s">
        <v>43</v>
      </c>
      <c r="B23" s="25">
        <v>17</v>
      </c>
      <c r="C23" s="28" t="s">
        <v>134</v>
      </c>
      <c r="D23" s="26" t="s">
        <v>29</v>
      </c>
      <c r="E23" s="46" t="s">
        <v>282</v>
      </c>
      <c r="F23" s="51" t="s">
        <v>283</v>
      </c>
      <c r="G23" s="34">
        <v>44855</v>
      </c>
      <c r="H23" s="32" t="s">
        <v>284</v>
      </c>
      <c r="I23" s="35">
        <v>3250</v>
      </c>
      <c r="J23" s="34">
        <v>44855</v>
      </c>
      <c r="K23" s="25" t="s">
        <v>353</v>
      </c>
      <c r="L23" s="35">
        <v>3250</v>
      </c>
      <c r="M23" s="32" t="s">
        <v>285</v>
      </c>
    </row>
    <row r="24" spans="1:13" ht="120">
      <c r="A24" s="24" t="s">
        <v>43</v>
      </c>
      <c r="B24" s="25">
        <v>18</v>
      </c>
      <c r="C24" s="28" t="s">
        <v>297</v>
      </c>
      <c r="D24" s="26" t="s">
        <v>298</v>
      </c>
      <c r="E24" s="46" t="s">
        <v>299</v>
      </c>
      <c r="F24" s="51" t="s">
        <v>300</v>
      </c>
      <c r="G24" s="34">
        <v>44855</v>
      </c>
      <c r="H24" s="32" t="s">
        <v>301</v>
      </c>
      <c r="I24" s="35">
        <v>2219.34</v>
      </c>
      <c r="J24" s="34">
        <v>44862</v>
      </c>
      <c r="K24" s="25" t="s">
        <v>353</v>
      </c>
      <c r="L24" s="35">
        <v>2219.34</v>
      </c>
      <c r="M24" s="32" t="s">
        <v>302</v>
      </c>
    </row>
    <row r="25" spans="1:13" ht="120">
      <c r="A25" s="24" t="s">
        <v>43</v>
      </c>
      <c r="B25" s="25">
        <v>19</v>
      </c>
      <c r="C25" s="28" t="s">
        <v>304</v>
      </c>
      <c r="D25" s="26" t="s">
        <v>305</v>
      </c>
      <c r="E25" s="46" t="s">
        <v>303</v>
      </c>
      <c r="F25" s="51" t="s">
        <v>306</v>
      </c>
      <c r="G25" s="34">
        <v>44855</v>
      </c>
      <c r="H25" s="32" t="s">
        <v>307</v>
      </c>
      <c r="I25" s="35">
        <v>1546.08</v>
      </c>
      <c r="J25" s="34">
        <v>44862</v>
      </c>
      <c r="K25" s="25" t="s">
        <v>353</v>
      </c>
      <c r="L25" s="35">
        <v>1546.08</v>
      </c>
      <c r="M25" s="32" t="s">
        <v>308</v>
      </c>
    </row>
    <row r="26" spans="1:13" ht="105">
      <c r="A26" s="24" t="s">
        <v>43</v>
      </c>
      <c r="B26" s="25">
        <v>20</v>
      </c>
      <c r="C26" s="28" t="s">
        <v>323</v>
      </c>
      <c r="D26" s="26" t="s">
        <v>315</v>
      </c>
      <c r="E26" s="53" t="s">
        <v>324</v>
      </c>
      <c r="F26" s="51" t="s">
        <v>325</v>
      </c>
      <c r="G26" s="34">
        <v>44865</v>
      </c>
      <c r="H26" s="32" t="s">
        <v>326</v>
      </c>
      <c r="I26" s="35">
        <v>8792.58</v>
      </c>
      <c r="J26" s="34">
        <v>44865</v>
      </c>
      <c r="K26" s="25" t="s">
        <v>353</v>
      </c>
      <c r="L26" s="35">
        <v>8792.58</v>
      </c>
      <c r="M26" s="32" t="s">
        <v>322</v>
      </c>
    </row>
    <row r="27" spans="1:13">
      <c r="A27" s="22" t="s">
        <v>16</v>
      </c>
      <c r="B27" s="22"/>
      <c r="C27" s="22"/>
      <c r="D27" s="1"/>
      <c r="F27" s="1"/>
      <c r="G27" s="11"/>
      <c r="H27" s="11"/>
      <c r="I27" s="11"/>
      <c r="J27" s="17"/>
      <c r="K27" s="1"/>
      <c r="M27" s="12"/>
    </row>
    <row r="28" spans="1:13">
      <c r="A28" s="13" t="s">
        <v>351</v>
      </c>
      <c r="B28" s="39"/>
      <c r="C28" s="1"/>
      <c r="D28" s="17"/>
      <c r="F28" s="1"/>
      <c r="G28" s="1"/>
      <c r="H28" s="1"/>
      <c r="I28" s="1"/>
      <c r="J28" s="17"/>
    </row>
    <row r="29" spans="1:13">
      <c r="A29" s="57" t="s">
        <v>26</v>
      </c>
      <c r="B29" s="57"/>
      <c r="C29" s="57"/>
      <c r="D29" s="57"/>
    </row>
    <row r="30" spans="1:13">
      <c r="A30" s="57" t="s">
        <v>27</v>
      </c>
      <c r="B30" s="57"/>
      <c r="C30" s="57"/>
      <c r="D30" s="57"/>
    </row>
    <row r="31" spans="1:13">
      <c r="A31" s="21" t="s">
        <v>28</v>
      </c>
      <c r="B31" s="21"/>
      <c r="C31" s="21"/>
      <c r="D31" s="17"/>
    </row>
  </sheetData>
  <mergeCells count="4">
    <mergeCell ref="A2:M2"/>
    <mergeCell ref="A3:E3"/>
    <mergeCell ref="A30:D30"/>
    <mergeCell ref="A29:D29"/>
  </mergeCells>
  <hyperlinks>
    <hyperlink ref="E17" r:id="rId1"/>
    <hyperlink ref="E26" r:id="rId2"/>
    <hyperlink ref="F7" r:id="rId3"/>
    <hyperlink ref="F8" r:id="rId4"/>
    <hyperlink ref="F9" r:id="rId5"/>
    <hyperlink ref="F10" r:id="rId6"/>
    <hyperlink ref="F11" r:id="rId7"/>
    <hyperlink ref="F12" r:id="rId8"/>
    <hyperlink ref="F13" r:id="rId9"/>
    <hyperlink ref="F14" r:id="rId10"/>
    <hyperlink ref="F15" r:id="rId11"/>
    <hyperlink ref="F16" r:id="rId12"/>
    <hyperlink ref="F17" r:id="rId13"/>
    <hyperlink ref="F18" r:id="rId14"/>
    <hyperlink ref="F19" r:id="rId15"/>
    <hyperlink ref="F20" r:id="rId16"/>
    <hyperlink ref="F21" r:id="rId17"/>
    <hyperlink ref="F22" r:id="rId18"/>
    <hyperlink ref="F23" r:id="rId19"/>
    <hyperlink ref="F24" r:id="rId20"/>
    <hyperlink ref="F25" r:id="rId21"/>
    <hyperlink ref="F26" r:id="rId22"/>
  </hyperlinks>
  <pageMargins left="0.511811024" right="0.511811024" top="0.78740157499999996" bottom="0.78740157499999996" header="0.31496062000000002" footer="0.31496062000000002"/>
  <pageSetup scale="36" orientation="portrait" r:id="rId23"/>
  <drawing r:id="rId2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view="pageBreakPreview" zoomScale="60" zoomScaleNormal="70" workbookViewId="0">
      <selection activeCell="H1" sqref="H1:I1048576"/>
    </sheetView>
  </sheetViews>
  <sheetFormatPr defaultRowHeight="15"/>
  <cols>
    <col min="1" max="1" width="13.7109375" customWidth="1"/>
    <col min="2" max="2" width="14.7109375" customWidth="1"/>
    <col min="3" max="3" width="17.7109375" customWidth="1"/>
    <col min="4" max="4" width="45.28515625" customWidth="1"/>
    <col min="5" max="5" width="29.5703125" customWidth="1"/>
    <col min="6" max="6" width="18.7109375" customWidth="1"/>
    <col min="7" max="7" width="14.85546875" customWidth="1"/>
    <col min="8" max="8" width="13" hidden="1" customWidth="1"/>
    <col min="9" max="9" width="17" hidden="1" customWidth="1"/>
    <col min="10" max="10" width="20.85546875" customWidth="1"/>
    <col min="11" max="11" width="14.85546875" customWidth="1"/>
    <col min="12" max="12" width="23.28515625" customWidth="1"/>
    <col min="13" max="13" width="19" customWidth="1"/>
  </cols>
  <sheetData>
    <row r="1" spans="1:13" ht="77.099999999999994" customHeight="1">
      <c r="C1" s="17"/>
      <c r="D1" s="17"/>
      <c r="F1" s="1"/>
      <c r="G1" s="1"/>
      <c r="H1" s="1"/>
      <c r="I1" s="1"/>
      <c r="J1" s="17"/>
    </row>
    <row r="2" spans="1:13" ht="18">
      <c r="A2" s="58" t="str">
        <f>Bens!A2</f>
        <v>OUTUBRO/2022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</row>
    <row r="3" spans="1:13" ht="20.25">
      <c r="A3" s="59" t="s">
        <v>0</v>
      </c>
      <c r="B3" s="59"/>
      <c r="C3" s="59"/>
      <c r="D3" s="59"/>
      <c r="E3" s="59"/>
      <c r="F3" s="1"/>
      <c r="G3" s="1"/>
      <c r="H3" s="1"/>
      <c r="I3" s="1"/>
      <c r="J3" s="17"/>
    </row>
    <row r="5" spans="1:13" ht="18">
      <c r="A5" s="60" t="s">
        <v>17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</row>
    <row r="6" spans="1:13" ht="47.25">
      <c r="A6" s="7" t="s">
        <v>1</v>
      </c>
      <c r="B6" s="7" t="s">
        <v>2</v>
      </c>
      <c r="C6" s="8" t="s">
        <v>3</v>
      </c>
      <c r="D6" s="8" t="s">
        <v>4</v>
      </c>
      <c r="E6" s="8" t="s">
        <v>5</v>
      </c>
      <c r="F6" s="7" t="s">
        <v>6</v>
      </c>
      <c r="G6" s="7" t="s">
        <v>7</v>
      </c>
      <c r="H6" s="9" t="s">
        <v>8</v>
      </c>
      <c r="I6" s="9" t="s">
        <v>9</v>
      </c>
      <c r="J6" s="8" t="s">
        <v>10</v>
      </c>
      <c r="K6" s="8" t="s">
        <v>11</v>
      </c>
      <c r="L6" s="8" t="s">
        <v>12</v>
      </c>
      <c r="M6" s="8" t="s">
        <v>13</v>
      </c>
    </row>
    <row r="7" spans="1:13" ht="120">
      <c r="A7" s="24" t="s">
        <v>43</v>
      </c>
      <c r="B7" s="25">
        <v>1</v>
      </c>
      <c r="C7" s="28" t="s">
        <v>59</v>
      </c>
      <c r="D7" s="26" t="s">
        <v>60</v>
      </c>
      <c r="E7" s="53" t="s">
        <v>61</v>
      </c>
      <c r="F7" s="56" t="s">
        <v>62</v>
      </c>
      <c r="G7" s="34">
        <v>44839</v>
      </c>
      <c r="H7" s="32" t="s">
        <v>64</v>
      </c>
      <c r="I7" s="35">
        <v>2825</v>
      </c>
      <c r="J7" s="34">
        <v>44839</v>
      </c>
      <c r="K7" s="25" t="s">
        <v>353</v>
      </c>
      <c r="L7" s="35">
        <v>2825</v>
      </c>
      <c r="M7" s="32" t="s">
        <v>63</v>
      </c>
    </row>
    <row r="8" spans="1:13" ht="120">
      <c r="A8" s="24" t="s">
        <v>43</v>
      </c>
      <c r="B8" s="25">
        <v>2</v>
      </c>
      <c r="C8" s="32" t="s">
        <v>124</v>
      </c>
      <c r="D8" s="33" t="s">
        <v>125</v>
      </c>
      <c r="E8" s="53" t="s">
        <v>126</v>
      </c>
      <c r="F8" s="56" t="s">
        <v>33</v>
      </c>
      <c r="G8" s="34">
        <v>44845</v>
      </c>
      <c r="H8" s="32" t="s">
        <v>128</v>
      </c>
      <c r="I8" s="35">
        <v>7000</v>
      </c>
      <c r="J8" s="34">
        <v>44845</v>
      </c>
      <c r="K8" s="25" t="s">
        <v>353</v>
      </c>
      <c r="L8" s="35">
        <f>5944.36+1055.64</f>
        <v>7000</v>
      </c>
      <c r="M8" s="32" t="s">
        <v>127</v>
      </c>
    </row>
    <row r="9" spans="1:13" ht="120">
      <c r="A9" s="24" t="s">
        <v>43</v>
      </c>
      <c r="B9" s="25">
        <v>3</v>
      </c>
      <c r="C9" s="32" t="s">
        <v>169</v>
      </c>
      <c r="D9" s="33" t="s">
        <v>170</v>
      </c>
      <c r="E9" s="52" t="s">
        <v>171</v>
      </c>
      <c r="F9" s="56" t="s">
        <v>62</v>
      </c>
      <c r="G9" s="34">
        <v>44847</v>
      </c>
      <c r="H9" s="32" t="s">
        <v>172</v>
      </c>
      <c r="I9" s="35">
        <v>84750</v>
      </c>
      <c r="J9" s="34">
        <v>44847</v>
      </c>
      <c r="K9" s="25" t="s">
        <v>353</v>
      </c>
      <c r="L9" s="35">
        <v>84750</v>
      </c>
      <c r="M9" s="32" t="s">
        <v>173</v>
      </c>
    </row>
    <row r="10" spans="1:13" ht="135">
      <c r="A10" s="24" t="s">
        <v>43</v>
      </c>
      <c r="B10" s="25">
        <v>4</v>
      </c>
      <c r="C10" s="32" t="s">
        <v>19</v>
      </c>
      <c r="D10" s="33" t="s">
        <v>20</v>
      </c>
      <c r="E10" s="52" t="s">
        <v>174</v>
      </c>
      <c r="F10" s="51" t="s">
        <v>62</v>
      </c>
      <c r="G10" s="34">
        <v>44847</v>
      </c>
      <c r="H10" s="32" t="s">
        <v>176</v>
      </c>
      <c r="I10" s="29">
        <v>24545.87</v>
      </c>
      <c r="J10" s="34">
        <v>44847</v>
      </c>
      <c r="K10" s="25" t="s">
        <v>353</v>
      </c>
      <c r="L10" s="35">
        <f>5880.75+18665.12</f>
        <v>24545.87</v>
      </c>
      <c r="M10" s="32" t="s">
        <v>175</v>
      </c>
    </row>
    <row r="11" spans="1:13" ht="120">
      <c r="A11" s="24" t="s">
        <v>43</v>
      </c>
      <c r="B11" s="25">
        <v>5</v>
      </c>
      <c r="C11" s="32" t="s">
        <v>177</v>
      </c>
      <c r="D11" s="33" t="s">
        <v>18</v>
      </c>
      <c r="E11" s="52" t="s">
        <v>178</v>
      </c>
      <c r="F11" s="56" t="s">
        <v>180</v>
      </c>
      <c r="G11" s="34">
        <v>44847</v>
      </c>
      <c r="H11" s="32" t="s">
        <v>181</v>
      </c>
      <c r="I11" s="35">
        <v>103110.5</v>
      </c>
      <c r="J11" s="34">
        <v>44847</v>
      </c>
      <c r="K11" s="25" t="s">
        <v>353</v>
      </c>
      <c r="L11" s="35">
        <v>103110.5</v>
      </c>
      <c r="M11" s="32" t="s">
        <v>179</v>
      </c>
    </row>
    <row r="12" spans="1:13" ht="150">
      <c r="A12" s="24" t="s">
        <v>43</v>
      </c>
      <c r="B12" s="25">
        <v>6</v>
      </c>
      <c r="C12" s="32" t="s">
        <v>124</v>
      </c>
      <c r="D12" s="33" t="s">
        <v>125</v>
      </c>
      <c r="E12" s="52" t="s">
        <v>328</v>
      </c>
      <c r="F12" s="51" t="s">
        <v>348</v>
      </c>
      <c r="G12" s="34">
        <v>44865</v>
      </c>
      <c r="H12" s="32" t="s">
        <v>329</v>
      </c>
      <c r="I12" s="29">
        <v>7000</v>
      </c>
      <c r="J12" s="34">
        <v>44865</v>
      </c>
      <c r="K12" s="25" t="s">
        <v>353</v>
      </c>
      <c r="L12" s="35">
        <f>1055.64+5944.36</f>
        <v>7000</v>
      </c>
      <c r="M12" s="32" t="s">
        <v>330</v>
      </c>
    </row>
    <row r="13" spans="1:13">
      <c r="A13" s="22" t="s">
        <v>16</v>
      </c>
      <c r="B13" s="22"/>
      <c r="C13" s="22"/>
      <c r="D13" s="1"/>
    </row>
    <row r="14" spans="1:13">
      <c r="A14" s="13" t="str">
        <f>Bens!A28</f>
        <v>Data da última atualização: 01/11/2022</v>
      </c>
      <c r="B14" s="39"/>
      <c r="C14" s="1"/>
      <c r="D14" s="17"/>
    </row>
    <row r="15" spans="1:13">
      <c r="A15" s="57" t="s">
        <v>26</v>
      </c>
      <c r="B15" s="57"/>
      <c r="C15" s="57"/>
      <c r="D15" s="57"/>
    </row>
    <row r="16" spans="1:13">
      <c r="A16" s="57" t="s">
        <v>27</v>
      </c>
      <c r="B16" s="57"/>
      <c r="C16" s="57"/>
      <c r="D16" s="57"/>
    </row>
    <row r="17" spans="1:4">
      <c r="A17" s="21" t="s">
        <v>28</v>
      </c>
      <c r="B17" s="21"/>
      <c r="C17" s="21"/>
      <c r="D17" s="17"/>
    </row>
  </sheetData>
  <mergeCells count="5">
    <mergeCell ref="A2:M2"/>
    <mergeCell ref="A3:E3"/>
    <mergeCell ref="A5:L5"/>
    <mergeCell ref="A15:D15"/>
    <mergeCell ref="A16:D16"/>
  </mergeCells>
  <hyperlinks>
    <hyperlink ref="E7" r:id="rId1"/>
    <hyperlink ref="E8" r:id="rId2"/>
    <hyperlink ref="E9" r:id="rId3"/>
    <hyperlink ref="E10" r:id="rId4"/>
    <hyperlink ref="E11" r:id="rId5"/>
    <hyperlink ref="E12" r:id="rId6"/>
    <hyperlink ref="F8" r:id="rId7"/>
    <hyperlink ref="F9" r:id="rId8"/>
    <hyperlink ref="F7" r:id="rId9"/>
    <hyperlink ref="F10" r:id="rId10"/>
    <hyperlink ref="F12" r:id="rId11"/>
    <hyperlink ref="F11" r:id="rId12"/>
  </hyperlinks>
  <pageMargins left="0.511811024" right="0.511811024" top="0.78740157499999996" bottom="0.78740157499999996" header="0.31496062000000002" footer="0.31496062000000002"/>
  <pageSetup scale="36" orientation="portrait" r:id="rId13"/>
  <drawing r:id="rId1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8"/>
  <sheetViews>
    <sheetView view="pageBreakPreview" zoomScale="70" zoomScaleNormal="70" zoomScaleSheetLayoutView="70" workbookViewId="0">
      <selection activeCell="H1" sqref="H1:I1048576"/>
    </sheetView>
  </sheetViews>
  <sheetFormatPr defaultRowHeight="15"/>
  <cols>
    <col min="1" max="1" width="13.7109375" customWidth="1"/>
    <col min="2" max="2" width="14.7109375" customWidth="1"/>
    <col min="3" max="3" width="17.7109375" customWidth="1"/>
    <col min="4" max="4" width="45.28515625" customWidth="1"/>
    <col min="5" max="5" width="29.5703125" style="54" customWidth="1"/>
    <col min="6" max="6" width="18.7109375" style="45" customWidth="1"/>
    <col min="7" max="7" width="14.85546875" customWidth="1"/>
    <col min="8" max="8" width="13" hidden="1" customWidth="1"/>
    <col min="9" max="9" width="17" hidden="1" customWidth="1"/>
    <col min="10" max="10" width="20.85546875" customWidth="1"/>
    <col min="11" max="11" width="14.85546875" customWidth="1"/>
    <col min="12" max="12" width="23.28515625" customWidth="1"/>
    <col min="13" max="13" width="19" customWidth="1"/>
    <col min="14" max="14" width="14.42578125" customWidth="1"/>
    <col min="16" max="16" width="10.85546875" bestFit="1" customWidth="1"/>
    <col min="17" max="17" width="10.5703125" bestFit="1" customWidth="1"/>
  </cols>
  <sheetData>
    <row r="1" spans="1:14" ht="77.099999999999994" customHeight="1">
      <c r="C1" s="17"/>
      <c r="D1" s="17"/>
      <c r="G1" s="1"/>
      <c r="H1" s="1"/>
      <c r="I1" s="1"/>
      <c r="J1" s="17"/>
    </row>
    <row r="2" spans="1:14" ht="18">
      <c r="A2" s="58" t="str">
        <f>Bens!A2</f>
        <v>OUTUBRO/2022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</row>
    <row r="3" spans="1:14" ht="20.25">
      <c r="A3" s="59" t="s">
        <v>0</v>
      </c>
      <c r="B3" s="59"/>
      <c r="C3" s="59"/>
      <c r="D3" s="59"/>
      <c r="E3" s="59"/>
      <c r="G3" s="1"/>
      <c r="H3" s="1"/>
      <c r="I3" s="1"/>
      <c r="J3" s="17"/>
    </row>
    <row r="5" spans="1:14" ht="18">
      <c r="A5" s="60" t="s">
        <v>31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</row>
    <row r="6" spans="1:14" ht="47.25">
      <c r="A6" s="7" t="s">
        <v>1</v>
      </c>
      <c r="B6" s="7" t="s">
        <v>2</v>
      </c>
      <c r="C6" s="8" t="s">
        <v>3</v>
      </c>
      <c r="D6" s="8" t="s">
        <v>4</v>
      </c>
      <c r="E6" s="7" t="s">
        <v>5</v>
      </c>
      <c r="F6" s="7" t="s">
        <v>6</v>
      </c>
      <c r="G6" s="7" t="s">
        <v>7</v>
      </c>
      <c r="H6" s="9" t="s">
        <v>8</v>
      </c>
      <c r="I6" s="9" t="s">
        <v>9</v>
      </c>
      <c r="J6" s="8" t="s">
        <v>10</v>
      </c>
      <c r="K6" s="8" t="s">
        <v>11</v>
      </c>
      <c r="L6" s="8" t="s">
        <v>12</v>
      </c>
      <c r="M6" s="8" t="s">
        <v>13</v>
      </c>
    </row>
    <row r="7" spans="1:14" ht="134.25" customHeight="1">
      <c r="A7" s="24" t="s">
        <v>43</v>
      </c>
      <c r="B7" s="25">
        <v>1</v>
      </c>
      <c r="C7" s="28" t="s">
        <v>35</v>
      </c>
      <c r="D7" s="26" t="s">
        <v>36</v>
      </c>
      <c r="E7" s="52" t="s">
        <v>39</v>
      </c>
      <c r="F7" s="55" t="s">
        <v>41</v>
      </c>
      <c r="G7" s="27">
        <v>44838</v>
      </c>
      <c r="H7" s="28" t="s">
        <v>42</v>
      </c>
      <c r="I7" s="29">
        <v>4500</v>
      </c>
      <c r="J7" s="27">
        <v>44839</v>
      </c>
      <c r="K7" s="27" t="s">
        <v>353</v>
      </c>
      <c r="L7" s="29">
        <v>4500</v>
      </c>
      <c r="M7" s="28" t="s">
        <v>40</v>
      </c>
      <c r="N7" s="31"/>
    </row>
    <row r="8" spans="1:14" ht="105">
      <c r="A8" s="24" t="s">
        <v>43</v>
      </c>
      <c r="B8" s="25">
        <v>2</v>
      </c>
      <c r="C8" s="28" t="s">
        <v>65</v>
      </c>
      <c r="D8" s="26" t="s">
        <v>44</v>
      </c>
      <c r="E8" s="52" t="s">
        <v>45</v>
      </c>
      <c r="F8" s="55" t="s">
        <v>46</v>
      </c>
      <c r="G8" s="27">
        <v>44838</v>
      </c>
      <c r="H8" s="28" t="s">
        <v>48</v>
      </c>
      <c r="I8" s="29">
        <v>3687.61</v>
      </c>
      <c r="J8" s="27">
        <v>44839</v>
      </c>
      <c r="K8" s="27" t="s">
        <v>353</v>
      </c>
      <c r="L8" s="29">
        <v>3687.61</v>
      </c>
      <c r="M8" s="28" t="s">
        <v>47</v>
      </c>
      <c r="N8" s="31"/>
    </row>
    <row r="9" spans="1:14" ht="149.25" customHeight="1">
      <c r="A9" s="24" t="s">
        <v>43</v>
      </c>
      <c r="B9" s="25">
        <v>3</v>
      </c>
      <c r="C9" s="28" t="s">
        <v>22</v>
      </c>
      <c r="D9" s="26" t="s">
        <v>23</v>
      </c>
      <c r="E9" s="52" t="s">
        <v>49</v>
      </c>
      <c r="F9" s="55" t="s">
        <v>50</v>
      </c>
      <c r="G9" s="27">
        <v>44839</v>
      </c>
      <c r="H9" s="28" t="s">
        <v>51</v>
      </c>
      <c r="I9" s="29">
        <v>3514.32</v>
      </c>
      <c r="J9" s="27">
        <v>44839</v>
      </c>
      <c r="K9" s="27" t="s">
        <v>353</v>
      </c>
      <c r="L9" s="29">
        <v>3514.32</v>
      </c>
      <c r="M9" s="28" t="s">
        <v>52</v>
      </c>
      <c r="N9" s="31"/>
    </row>
    <row r="10" spans="1:14" ht="120">
      <c r="A10" s="24" t="s">
        <v>43</v>
      </c>
      <c r="B10" s="25">
        <v>4</v>
      </c>
      <c r="C10" s="28" t="s">
        <v>66</v>
      </c>
      <c r="D10" s="26" t="s">
        <v>67</v>
      </c>
      <c r="E10" s="52" t="s">
        <v>68</v>
      </c>
      <c r="F10" s="55" t="s">
        <v>70</v>
      </c>
      <c r="G10" s="27">
        <v>44839</v>
      </c>
      <c r="H10" s="28" t="s">
        <v>71</v>
      </c>
      <c r="I10" s="29">
        <v>2047.07</v>
      </c>
      <c r="J10" s="27">
        <v>44840</v>
      </c>
      <c r="K10" s="27" t="s">
        <v>353</v>
      </c>
      <c r="L10" s="29">
        <v>2047.07</v>
      </c>
      <c r="M10" s="28" t="s">
        <v>69</v>
      </c>
      <c r="N10" s="31"/>
    </row>
    <row r="11" spans="1:14" ht="120">
      <c r="A11" s="24" t="s">
        <v>43</v>
      </c>
      <c r="B11" s="25">
        <v>5</v>
      </c>
      <c r="C11" s="28" t="s">
        <v>22</v>
      </c>
      <c r="D11" s="26" t="s">
        <v>23</v>
      </c>
      <c r="E11" s="53" t="s">
        <v>72</v>
      </c>
      <c r="F11" s="55" t="s">
        <v>73</v>
      </c>
      <c r="G11" s="34">
        <v>44839</v>
      </c>
      <c r="H11" s="32" t="s">
        <v>74</v>
      </c>
      <c r="I11" s="35">
        <v>25759.02</v>
      </c>
      <c r="J11" s="34">
        <v>44840</v>
      </c>
      <c r="K11" s="25" t="s">
        <v>353</v>
      </c>
      <c r="L11" s="35">
        <f>21510.02+4249</f>
        <v>25759.02</v>
      </c>
      <c r="M11" s="32" t="s">
        <v>75</v>
      </c>
      <c r="N11" s="31"/>
    </row>
    <row r="12" spans="1:14" ht="120">
      <c r="A12" s="24" t="s">
        <v>43</v>
      </c>
      <c r="B12" s="25">
        <v>6</v>
      </c>
      <c r="C12" s="28" t="s">
        <v>22</v>
      </c>
      <c r="D12" s="26" t="s">
        <v>23</v>
      </c>
      <c r="E12" s="53" t="s">
        <v>76</v>
      </c>
      <c r="F12" s="55" t="s">
        <v>73</v>
      </c>
      <c r="G12" s="34">
        <v>44839</v>
      </c>
      <c r="H12" s="32" t="s">
        <v>77</v>
      </c>
      <c r="I12" s="35">
        <v>8071.84</v>
      </c>
      <c r="J12" s="34">
        <v>44840</v>
      </c>
      <c r="K12" s="25" t="s">
        <v>353</v>
      </c>
      <c r="L12" s="35">
        <v>8071.84</v>
      </c>
      <c r="M12" s="32" t="s">
        <v>75</v>
      </c>
      <c r="N12" s="31"/>
    </row>
    <row r="13" spans="1:14" ht="135">
      <c r="A13" s="24" t="s">
        <v>43</v>
      </c>
      <c r="B13" s="25">
        <v>7</v>
      </c>
      <c r="C13" s="32" t="s">
        <v>78</v>
      </c>
      <c r="D13" s="33" t="s">
        <v>79</v>
      </c>
      <c r="E13" s="52" t="s">
        <v>80</v>
      </c>
      <c r="F13" s="55" t="s">
        <v>82</v>
      </c>
      <c r="G13" s="34">
        <v>44839</v>
      </c>
      <c r="H13" s="32" t="s">
        <v>83</v>
      </c>
      <c r="I13" s="35">
        <v>186.23</v>
      </c>
      <c r="J13" s="34">
        <v>44840</v>
      </c>
      <c r="K13" s="25" t="s">
        <v>353</v>
      </c>
      <c r="L13" s="35">
        <v>186.23</v>
      </c>
      <c r="M13" s="32" t="s">
        <v>81</v>
      </c>
      <c r="N13" s="31"/>
    </row>
    <row r="14" spans="1:14" ht="141" customHeight="1">
      <c r="A14" s="24" t="s">
        <v>43</v>
      </c>
      <c r="B14" s="25">
        <v>8</v>
      </c>
      <c r="C14" s="32" t="s">
        <v>84</v>
      </c>
      <c r="D14" s="33" t="s">
        <v>85</v>
      </c>
      <c r="E14" s="36" t="s">
        <v>86</v>
      </c>
      <c r="F14" s="55" t="s">
        <v>88</v>
      </c>
      <c r="G14" s="34">
        <v>44840</v>
      </c>
      <c r="H14" s="32" t="s">
        <v>89</v>
      </c>
      <c r="I14" s="29">
        <v>1699.9</v>
      </c>
      <c r="J14" s="34">
        <v>44840</v>
      </c>
      <c r="K14" s="25" t="s">
        <v>353</v>
      </c>
      <c r="L14" s="29">
        <v>1699.9</v>
      </c>
      <c r="M14" s="32" t="s">
        <v>87</v>
      </c>
      <c r="N14" s="31"/>
    </row>
    <row r="15" spans="1:14" ht="172.5" customHeight="1">
      <c r="A15" s="24" t="s">
        <v>43</v>
      </c>
      <c r="B15" s="25">
        <v>9</v>
      </c>
      <c r="C15" s="32" t="s">
        <v>90</v>
      </c>
      <c r="D15" s="26" t="s">
        <v>91</v>
      </c>
      <c r="E15" s="52" t="s">
        <v>92</v>
      </c>
      <c r="F15" s="55" t="s">
        <v>94</v>
      </c>
      <c r="G15" s="34">
        <v>44844</v>
      </c>
      <c r="H15" s="32" t="s">
        <v>95</v>
      </c>
      <c r="I15" s="35">
        <v>93525</v>
      </c>
      <c r="J15" s="34">
        <v>44844</v>
      </c>
      <c r="K15" s="25" t="s">
        <v>353</v>
      </c>
      <c r="L15" s="35">
        <f>92122.13+1402.87</f>
        <v>93525</v>
      </c>
      <c r="M15" s="32" t="s">
        <v>93</v>
      </c>
      <c r="N15" s="31"/>
    </row>
    <row r="16" spans="1:14" ht="120">
      <c r="A16" s="24" t="s">
        <v>43</v>
      </c>
      <c r="B16" s="25">
        <v>10</v>
      </c>
      <c r="C16" s="32" t="s">
        <v>96</v>
      </c>
      <c r="D16" s="33" t="s">
        <v>97</v>
      </c>
      <c r="E16" s="52" t="s">
        <v>98</v>
      </c>
      <c r="F16" s="55" t="s">
        <v>100</v>
      </c>
      <c r="G16" s="34">
        <v>44844</v>
      </c>
      <c r="H16" s="32" t="s">
        <v>101</v>
      </c>
      <c r="I16" s="35">
        <v>24388.36</v>
      </c>
      <c r="J16" s="34">
        <v>44844</v>
      </c>
      <c r="K16" s="25" t="s">
        <v>353</v>
      </c>
      <c r="L16" s="35">
        <f>23168.94+1219.42</f>
        <v>24388.36</v>
      </c>
      <c r="M16" s="32" t="s">
        <v>99</v>
      </c>
      <c r="N16" s="31"/>
    </row>
    <row r="17" spans="1:14" ht="120">
      <c r="A17" s="24" t="s">
        <v>43</v>
      </c>
      <c r="B17" s="25">
        <v>11</v>
      </c>
      <c r="C17" s="32" t="s">
        <v>96</v>
      </c>
      <c r="D17" s="33" t="s">
        <v>97</v>
      </c>
      <c r="E17" s="53" t="s">
        <v>102</v>
      </c>
      <c r="F17" s="55" t="s">
        <v>103</v>
      </c>
      <c r="G17" s="34">
        <v>44844</v>
      </c>
      <c r="H17" s="32" t="s">
        <v>104</v>
      </c>
      <c r="I17" s="35">
        <v>17090.259999999998</v>
      </c>
      <c r="J17" s="34">
        <v>44844</v>
      </c>
      <c r="K17" s="25" t="s">
        <v>353</v>
      </c>
      <c r="L17" s="35">
        <f>16235.75+854.51</f>
        <v>17090.259999999998</v>
      </c>
      <c r="M17" s="32" t="s">
        <v>105</v>
      </c>
      <c r="N17" s="31"/>
    </row>
    <row r="18" spans="1:14" ht="135">
      <c r="A18" s="24" t="s">
        <v>43</v>
      </c>
      <c r="B18" s="25">
        <v>12</v>
      </c>
      <c r="C18" s="32" t="s">
        <v>106</v>
      </c>
      <c r="D18" s="33" t="s">
        <v>107</v>
      </c>
      <c r="E18" s="52" t="s">
        <v>108</v>
      </c>
      <c r="F18" s="55" t="s">
        <v>110</v>
      </c>
      <c r="G18" s="34">
        <v>44844</v>
      </c>
      <c r="H18" s="32" t="s">
        <v>111</v>
      </c>
      <c r="I18" s="35">
        <v>3990.66</v>
      </c>
      <c r="J18" s="34">
        <v>44844</v>
      </c>
      <c r="K18" s="25" t="s">
        <v>353</v>
      </c>
      <c r="L18" s="35">
        <f>3791.13+199.53</f>
        <v>3990.6600000000003</v>
      </c>
      <c r="M18" s="32" t="s">
        <v>109</v>
      </c>
      <c r="N18" s="31"/>
    </row>
    <row r="19" spans="1:14" ht="154.5" customHeight="1">
      <c r="A19" s="24" t="s">
        <v>43</v>
      </c>
      <c r="B19" s="25">
        <v>13</v>
      </c>
      <c r="C19" s="32" t="s">
        <v>129</v>
      </c>
      <c r="D19" s="33" t="s">
        <v>21</v>
      </c>
      <c r="E19" s="52" t="s">
        <v>130</v>
      </c>
      <c r="F19" s="55" t="s">
        <v>132</v>
      </c>
      <c r="G19" s="34">
        <v>44845</v>
      </c>
      <c r="H19" s="32" t="s">
        <v>133</v>
      </c>
      <c r="I19" s="35">
        <v>17421.330000000002</v>
      </c>
      <c r="J19" s="34">
        <v>44845</v>
      </c>
      <c r="K19" s="25" t="s">
        <v>353</v>
      </c>
      <c r="L19" s="35">
        <v>17421.330000000002</v>
      </c>
      <c r="M19" s="32" t="s">
        <v>131</v>
      </c>
      <c r="N19" s="31"/>
    </row>
    <row r="20" spans="1:14" ht="128.25" customHeight="1">
      <c r="A20" s="24" t="s">
        <v>43</v>
      </c>
      <c r="B20" s="25">
        <v>14</v>
      </c>
      <c r="C20" s="32" t="s">
        <v>143</v>
      </c>
      <c r="D20" s="33" t="s">
        <v>144</v>
      </c>
      <c r="E20" s="52" t="s">
        <v>145</v>
      </c>
      <c r="F20" s="55" t="s">
        <v>147</v>
      </c>
      <c r="G20" s="34">
        <v>44845</v>
      </c>
      <c r="H20" s="32" t="s">
        <v>148</v>
      </c>
      <c r="I20" s="35">
        <v>277181.08</v>
      </c>
      <c r="J20" s="34">
        <v>44845</v>
      </c>
      <c r="K20" s="25" t="s">
        <v>353</v>
      </c>
      <c r="L20" s="35">
        <v>277181.08</v>
      </c>
      <c r="M20" s="32" t="s">
        <v>146</v>
      </c>
      <c r="N20" s="31"/>
    </row>
    <row r="21" spans="1:14" ht="138" customHeight="1">
      <c r="A21" s="24" t="s">
        <v>43</v>
      </c>
      <c r="B21" s="25">
        <v>15</v>
      </c>
      <c r="C21" s="28" t="s">
        <v>22</v>
      </c>
      <c r="D21" s="26" t="s">
        <v>23</v>
      </c>
      <c r="E21" s="52" t="s">
        <v>149</v>
      </c>
      <c r="F21" s="55" t="s">
        <v>151</v>
      </c>
      <c r="G21" s="34">
        <v>44845</v>
      </c>
      <c r="H21" s="32" t="s">
        <v>152</v>
      </c>
      <c r="I21" s="35">
        <v>213.21</v>
      </c>
      <c r="J21" s="34">
        <v>44845</v>
      </c>
      <c r="K21" s="25" t="s">
        <v>353</v>
      </c>
      <c r="L21" s="35">
        <v>213.21</v>
      </c>
      <c r="M21" s="32" t="s">
        <v>150</v>
      </c>
      <c r="N21" s="31"/>
    </row>
    <row r="22" spans="1:14" ht="105">
      <c r="A22" s="24" t="s">
        <v>43</v>
      </c>
      <c r="B22" s="25">
        <v>16</v>
      </c>
      <c r="C22" s="32" t="s">
        <v>96</v>
      </c>
      <c r="D22" s="33" t="s">
        <v>182</v>
      </c>
      <c r="E22" s="53" t="s">
        <v>183</v>
      </c>
      <c r="F22" s="55" t="s">
        <v>352</v>
      </c>
      <c r="G22" s="34">
        <v>44847</v>
      </c>
      <c r="H22" s="32" t="s">
        <v>185</v>
      </c>
      <c r="I22" s="29">
        <v>3263.97</v>
      </c>
      <c r="J22" s="34">
        <v>44855</v>
      </c>
      <c r="K22" s="25" t="s">
        <v>353</v>
      </c>
      <c r="L22" s="29">
        <f>163.2+3100.77</f>
        <v>3263.97</v>
      </c>
      <c r="M22" s="32" t="s">
        <v>184</v>
      </c>
      <c r="N22" s="31"/>
    </row>
    <row r="23" spans="1:14" ht="120">
      <c r="A23" s="24" t="s">
        <v>43</v>
      </c>
      <c r="B23" s="25">
        <v>17</v>
      </c>
      <c r="C23" s="32" t="s">
        <v>37</v>
      </c>
      <c r="D23" s="33" t="s">
        <v>38</v>
      </c>
      <c r="E23" s="53" t="s">
        <v>186</v>
      </c>
      <c r="F23" s="55" t="s">
        <v>188</v>
      </c>
      <c r="G23" s="34">
        <v>44847</v>
      </c>
      <c r="H23" s="32" t="s">
        <v>189</v>
      </c>
      <c r="I23" s="35">
        <v>3352.63</v>
      </c>
      <c r="J23" s="27">
        <v>44855</v>
      </c>
      <c r="K23" s="25" t="s">
        <v>353</v>
      </c>
      <c r="L23" s="35">
        <v>3352.63</v>
      </c>
      <c r="M23" s="32" t="s">
        <v>187</v>
      </c>
      <c r="N23" s="31"/>
    </row>
    <row r="24" spans="1:14" ht="120">
      <c r="A24" s="24" t="s">
        <v>43</v>
      </c>
      <c r="B24" s="25">
        <v>18</v>
      </c>
      <c r="C24" s="32" t="s">
        <v>190</v>
      </c>
      <c r="D24" s="26" t="s">
        <v>191</v>
      </c>
      <c r="E24" s="52" t="s">
        <v>192</v>
      </c>
      <c r="F24" s="55" t="s">
        <v>194</v>
      </c>
      <c r="G24" s="34">
        <v>44848</v>
      </c>
      <c r="H24" s="32" t="s">
        <v>195</v>
      </c>
      <c r="I24" s="35">
        <v>4800</v>
      </c>
      <c r="J24" s="34">
        <v>44855</v>
      </c>
      <c r="K24" s="25" t="s">
        <v>353</v>
      </c>
      <c r="L24" s="35">
        <f>214.08+4585.92</f>
        <v>4800</v>
      </c>
      <c r="M24" s="32" t="s">
        <v>193</v>
      </c>
      <c r="N24" s="31"/>
    </row>
    <row r="25" spans="1:14" ht="135">
      <c r="A25" s="24" t="s">
        <v>43</v>
      </c>
      <c r="B25" s="25">
        <v>19</v>
      </c>
      <c r="C25" s="32" t="s">
        <v>37</v>
      </c>
      <c r="D25" s="33" t="s">
        <v>38</v>
      </c>
      <c r="E25" s="52" t="s">
        <v>206</v>
      </c>
      <c r="F25" s="55" t="s">
        <v>207</v>
      </c>
      <c r="G25" s="34">
        <v>44851</v>
      </c>
      <c r="H25" s="32" t="s">
        <v>208</v>
      </c>
      <c r="I25" s="35">
        <v>9000</v>
      </c>
      <c r="J25" s="34">
        <v>44862</v>
      </c>
      <c r="K25" s="25" t="s">
        <v>346</v>
      </c>
      <c r="L25" s="35">
        <v>9000</v>
      </c>
      <c r="M25" s="32" t="s">
        <v>209</v>
      </c>
      <c r="N25" s="31"/>
    </row>
    <row r="26" spans="1:14" ht="120">
      <c r="A26" s="24" t="s">
        <v>43</v>
      </c>
      <c r="B26" s="25">
        <v>20</v>
      </c>
      <c r="C26" s="32" t="s">
        <v>214</v>
      </c>
      <c r="D26" s="26" t="s">
        <v>215</v>
      </c>
      <c r="E26" s="52" t="s">
        <v>216</v>
      </c>
      <c r="F26" s="55" t="s">
        <v>217</v>
      </c>
      <c r="G26" s="34">
        <v>44851</v>
      </c>
      <c r="H26" s="32" t="s">
        <v>219</v>
      </c>
      <c r="I26" s="35">
        <v>1749.95</v>
      </c>
      <c r="J26" s="34">
        <v>44855</v>
      </c>
      <c r="K26" s="25" t="s">
        <v>353</v>
      </c>
      <c r="L26" s="35">
        <v>1749.95</v>
      </c>
      <c r="M26" s="32" t="s">
        <v>218</v>
      </c>
      <c r="N26" s="31"/>
    </row>
    <row r="27" spans="1:14" ht="135">
      <c r="A27" s="24" t="s">
        <v>43</v>
      </c>
      <c r="B27" s="25">
        <v>21</v>
      </c>
      <c r="C27" s="32" t="s">
        <v>220</v>
      </c>
      <c r="D27" s="33" t="s">
        <v>221</v>
      </c>
      <c r="E27" s="52" t="s">
        <v>222</v>
      </c>
      <c r="F27" s="55" t="s">
        <v>223</v>
      </c>
      <c r="G27" s="34">
        <v>44853</v>
      </c>
      <c r="H27" s="32" t="s">
        <v>225</v>
      </c>
      <c r="I27" s="29">
        <v>2275.63</v>
      </c>
      <c r="J27" s="34">
        <v>44855</v>
      </c>
      <c r="K27" s="25" t="s">
        <v>353</v>
      </c>
      <c r="L27" s="29">
        <f>113.78+2161.85</f>
        <v>2275.63</v>
      </c>
      <c r="M27" s="32" t="s">
        <v>224</v>
      </c>
      <c r="N27" s="31"/>
    </row>
    <row r="28" spans="1:14" ht="120">
      <c r="A28" s="24" t="s">
        <v>43</v>
      </c>
      <c r="B28" s="25">
        <v>22</v>
      </c>
      <c r="C28" s="32" t="s">
        <v>220</v>
      </c>
      <c r="D28" s="26" t="s">
        <v>221</v>
      </c>
      <c r="E28" s="52" t="s">
        <v>226</v>
      </c>
      <c r="F28" s="55" t="s">
        <v>227</v>
      </c>
      <c r="G28" s="34">
        <v>44853</v>
      </c>
      <c r="H28" s="32" t="s">
        <v>229</v>
      </c>
      <c r="I28" s="29">
        <v>2275.63</v>
      </c>
      <c r="J28" s="34">
        <v>44855</v>
      </c>
      <c r="K28" s="25" t="s">
        <v>353</v>
      </c>
      <c r="L28" s="35">
        <f>113.78+2161.85</f>
        <v>2275.63</v>
      </c>
      <c r="M28" s="32" t="s">
        <v>228</v>
      </c>
      <c r="N28" s="31"/>
    </row>
    <row r="29" spans="1:14" ht="120">
      <c r="A29" s="24" t="s">
        <v>43</v>
      </c>
      <c r="B29" s="25">
        <v>23</v>
      </c>
      <c r="C29" s="32" t="s">
        <v>220</v>
      </c>
      <c r="D29" s="26" t="s">
        <v>221</v>
      </c>
      <c r="E29" s="52" t="s">
        <v>230</v>
      </c>
      <c r="F29" s="55" t="s">
        <v>231</v>
      </c>
      <c r="G29" s="34">
        <v>44853</v>
      </c>
      <c r="H29" s="32" t="s">
        <v>232</v>
      </c>
      <c r="I29" s="35">
        <v>2275.63</v>
      </c>
      <c r="J29" s="34">
        <v>44855</v>
      </c>
      <c r="K29" s="25" t="s">
        <v>353</v>
      </c>
      <c r="L29" s="35">
        <f>113.78+2161.85</f>
        <v>2275.63</v>
      </c>
      <c r="M29" s="32" t="s">
        <v>233</v>
      </c>
      <c r="N29" s="31"/>
    </row>
    <row r="30" spans="1:14" ht="135">
      <c r="A30" s="24" t="s">
        <v>43</v>
      </c>
      <c r="B30" s="25">
        <v>24</v>
      </c>
      <c r="C30" s="32" t="s">
        <v>129</v>
      </c>
      <c r="D30" s="33" t="s">
        <v>21</v>
      </c>
      <c r="E30" s="52" t="s">
        <v>234</v>
      </c>
      <c r="F30" s="55" t="s">
        <v>235</v>
      </c>
      <c r="G30" s="34">
        <v>44853</v>
      </c>
      <c r="H30" s="32" t="s">
        <v>236</v>
      </c>
      <c r="I30" s="35">
        <v>17014</v>
      </c>
      <c r="J30" s="34">
        <v>44855</v>
      </c>
      <c r="K30" s="25" t="s">
        <v>353</v>
      </c>
      <c r="L30" s="35">
        <v>17014</v>
      </c>
      <c r="M30" s="32" t="s">
        <v>237</v>
      </c>
      <c r="N30" s="31"/>
    </row>
    <row r="31" spans="1:14" ht="165">
      <c r="A31" s="24" t="s">
        <v>43</v>
      </c>
      <c r="B31" s="25">
        <v>25</v>
      </c>
      <c r="C31" s="32" t="s">
        <v>238</v>
      </c>
      <c r="D31" s="33" t="s">
        <v>239</v>
      </c>
      <c r="E31" s="52" t="s">
        <v>240</v>
      </c>
      <c r="F31" s="55" t="s">
        <v>241</v>
      </c>
      <c r="G31" s="34">
        <v>44853</v>
      </c>
      <c r="H31" s="32" t="s">
        <v>242</v>
      </c>
      <c r="I31" s="35">
        <v>80222.429999999993</v>
      </c>
      <c r="J31" s="34">
        <v>44855</v>
      </c>
      <c r="K31" s="25" t="s">
        <v>353</v>
      </c>
      <c r="L31" s="35">
        <v>80222.429999999993</v>
      </c>
      <c r="M31" s="32" t="s">
        <v>243</v>
      </c>
      <c r="N31" s="31"/>
    </row>
    <row r="32" spans="1:14" ht="150">
      <c r="A32" s="24" t="s">
        <v>43</v>
      </c>
      <c r="B32" s="25">
        <v>26</v>
      </c>
      <c r="C32" s="32" t="s">
        <v>129</v>
      </c>
      <c r="D32" s="33" t="s">
        <v>21</v>
      </c>
      <c r="E32" s="52" t="s">
        <v>317</v>
      </c>
      <c r="F32" s="55" t="s">
        <v>318</v>
      </c>
      <c r="G32" s="34">
        <v>44853</v>
      </c>
      <c r="H32" s="32" t="s">
        <v>319</v>
      </c>
      <c r="I32" s="35">
        <v>17421.330000000002</v>
      </c>
      <c r="J32" s="34">
        <v>44855</v>
      </c>
      <c r="K32" s="25" t="s">
        <v>353</v>
      </c>
      <c r="L32" s="35">
        <v>17421.330000000002</v>
      </c>
      <c r="M32" s="32" t="s">
        <v>320</v>
      </c>
      <c r="N32" s="31"/>
    </row>
    <row r="33" spans="1:14" ht="150">
      <c r="A33" s="24" t="s">
        <v>43</v>
      </c>
      <c r="B33" s="25">
        <v>27</v>
      </c>
      <c r="C33" s="32" t="s">
        <v>238</v>
      </c>
      <c r="D33" s="33" t="s">
        <v>239</v>
      </c>
      <c r="E33" s="52" t="s">
        <v>250</v>
      </c>
      <c r="F33" s="55" t="s">
        <v>251</v>
      </c>
      <c r="G33" s="34">
        <v>44853</v>
      </c>
      <c r="H33" s="32" t="s">
        <v>253</v>
      </c>
      <c r="I33" s="35">
        <v>12928.22</v>
      </c>
      <c r="J33" s="34">
        <v>44855</v>
      </c>
      <c r="K33" s="25" t="s">
        <v>353</v>
      </c>
      <c r="L33" s="35">
        <v>12928.22</v>
      </c>
      <c r="M33" s="32" t="s">
        <v>252</v>
      </c>
      <c r="N33" s="31"/>
    </row>
    <row r="34" spans="1:14" ht="150">
      <c r="A34" s="24" t="s">
        <v>43</v>
      </c>
      <c r="B34" s="25">
        <v>28</v>
      </c>
      <c r="C34" s="32" t="s">
        <v>129</v>
      </c>
      <c r="D34" s="33" t="s">
        <v>21</v>
      </c>
      <c r="E34" s="52" t="s">
        <v>254</v>
      </c>
      <c r="F34" s="55" t="s">
        <v>255</v>
      </c>
      <c r="G34" s="34">
        <v>44853</v>
      </c>
      <c r="H34" s="32" t="s">
        <v>256</v>
      </c>
      <c r="I34" s="35">
        <v>1940</v>
      </c>
      <c r="J34" s="34">
        <v>44855</v>
      </c>
      <c r="K34" s="25" t="s">
        <v>353</v>
      </c>
      <c r="L34" s="35">
        <v>1940</v>
      </c>
      <c r="M34" s="32" t="s">
        <v>257</v>
      </c>
      <c r="N34" s="31"/>
    </row>
    <row r="35" spans="1:14" ht="135">
      <c r="A35" s="24" t="s">
        <v>43</v>
      </c>
      <c r="B35" s="25">
        <v>29</v>
      </c>
      <c r="C35" s="32" t="s">
        <v>90</v>
      </c>
      <c r="D35" s="26" t="s">
        <v>91</v>
      </c>
      <c r="E35" s="52" t="s">
        <v>286</v>
      </c>
      <c r="F35" s="55" t="s">
        <v>287</v>
      </c>
      <c r="G35" s="34">
        <v>44855</v>
      </c>
      <c r="H35" s="32" t="s">
        <v>288</v>
      </c>
      <c r="I35" s="35">
        <v>93525</v>
      </c>
      <c r="J35" s="34">
        <v>44855</v>
      </c>
      <c r="K35" s="25" t="s">
        <v>353</v>
      </c>
      <c r="L35" s="35">
        <f>1402.87+92122.13</f>
        <v>93525</v>
      </c>
      <c r="M35" s="32" t="s">
        <v>289</v>
      </c>
      <c r="N35" s="31"/>
    </row>
    <row r="36" spans="1:14" ht="135">
      <c r="A36" s="24" t="s">
        <v>43</v>
      </c>
      <c r="B36" s="25">
        <v>30</v>
      </c>
      <c r="C36" s="32" t="s">
        <v>238</v>
      </c>
      <c r="D36" s="33" t="s">
        <v>239</v>
      </c>
      <c r="E36" s="52" t="s">
        <v>290</v>
      </c>
      <c r="F36" s="55" t="s">
        <v>291</v>
      </c>
      <c r="G36" s="34">
        <v>44855</v>
      </c>
      <c r="H36" s="32" t="s">
        <v>292</v>
      </c>
      <c r="I36" s="35">
        <v>39349.33</v>
      </c>
      <c r="J36" s="34">
        <v>44862</v>
      </c>
      <c r="K36" s="25" t="s">
        <v>353</v>
      </c>
      <c r="L36" s="35">
        <v>39349.33</v>
      </c>
      <c r="M36" s="32" t="s">
        <v>293</v>
      </c>
      <c r="N36" s="31"/>
    </row>
    <row r="37" spans="1:14" ht="135">
      <c r="A37" s="24" t="s">
        <v>43</v>
      </c>
      <c r="B37" s="25">
        <v>31</v>
      </c>
      <c r="C37" s="32" t="s">
        <v>78</v>
      </c>
      <c r="D37" s="33" t="s">
        <v>79</v>
      </c>
      <c r="E37" s="52" t="s">
        <v>294</v>
      </c>
      <c r="F37" s="55" t="s">
        <v>295</v>
      </c>
      <c r="G37" s="34">
        <v>44855</v>
      </c>
      <c r="H37" s="32" t="s">
        <v>296</v>
      </c>
      <c r="I37" s="35">
        <v>186.23</v>
      </c>
      <c r="J37" s="34">
        <v>44862</v>
      </c>
      <c r="K37" s="25" t="s">
        <v>353</v>
      </c>
      <c r="L37" s="35">
        <v>186.23</v>
      </c>
      <c r="M37" s="32" t="s">
        <v>350</v>
      </c>
      <c r="N37" s="31"/>
    </row>
    <row r="38" spans="1:14" ht="135">
      <c r="A38" s="24" t="s">
        <v>43</v>
      </c>
      <c r="B38" s="25">
        <v>32</v>
      </c>
      <c r="C38" s="32" t="s">
        <v>311</v>
      </c>
      <c r="D38" s="33" t="s">
        <v>310</v>
      </c>
      <c r="E38" s="36" t="s">
        <v>309</v>
      </c>
      <c r="F38" s="55" t="s">
        <v>312</v>
      </c>
      <c r="G38" s="34">
        <v>44862</v>
      </c>
      <c r="H38" s="32" t="s">
        <v>313</v>
      </c>
      <c r="I38" s="35">
        <v>6182.58</v>
      </c>
      <c r="J38" s="34">
        <v>44865</v>
      </c>
      <c r="K38" s="25" t="s">
        <v>353</v>
      </c>
      <c r="L38" s="35">
        <f>309.13+5873.45</f>
        <v>6182.58</v>
      </c>
      <c r="M38" s="32" t="s">
        <v>314</v>
      </c>
      <c r="N38" s="31"/>
    </row>
    <row r="39" spans="1:14" ht="105">
      <c r="A39" s="24" t="s">
        <v>43</v>
      </c>
      <c r="B39" s="25">
        <v>33</v>
      </c>
      <c r="C39" s="32" t="s">
        <v>327</v>
      </c>
      <c r="D39" s="33" t="s">
        <v>315</v>
      </c>
      <c r="E39" s="52" t="s">
        <v>316</v>
      </c>
      <c r="F39" s="55" t="s">
        <v>347</v>
      </c>
      <c r="G39" s="34">
        <v>44865</v>
      </c>
      <c r="H39" s="32" t="s">
        <v>321</v>
      </c>
      <c r="I39" s="35">
        <v>4641.38</v>
      </c>
      <c r="J39" s="34">
        <v>44865</v>
      </c>
      <c r="K39" s="25" t="s">
        <v>353</v>
      </c>
      <c r="L39" s="35">
        <f>232.07+4409.31</f>
        <v>4641.38</v>
      </c>
      <c r="M39" s="32" t="s">
        <v>322</v>
      </c>
      <c r="N39" s="31"/>
    </row>
    <row r="40" spans="1:14" ht="105">
      <c r="A40" s="24" t="s">
        <v>43</v>
      </c>
      <c r="B40" s="25">
        <v>34</v>
      </c>
      <c r="C40" s="32" t="s">
        <v>34</v>
      </c>
      <c r="D40" s="33" t="s">
        <v>24</v>
      </c>
      <c r="E40" s="52" t="s">
        <v>331</v>
      </c>
      <c r="F40" s="55" t="s">
        <v>332</v>
      </c>
      <c r="G40" s="34">
        <v>44865</v>
      </c>
      <c r="H40" s="32" t="s">
        <v>333</v>
      </c>
      <c r="I40" s="35">
        <v>54856.03</v>
      </c>
      <c r="J40" s="34">
        <v>44865</v>
      </c>
      <c r="K40" s="25" t="s">
        <v>353</v>
      </c>
      <c r="L40" s="35">
        <v>54856.03</v>
      </c>
      <c r="M40" s="32" t="s">
        <v>334</v>
      </c>
      <c r="N40" s="31"/>
    </row>
    <row r="41" spans="1:14" ht="105">
      <c r="A41" s="24" t="s">
        <v>43</v>
      </c>
      <c r="B41" s="25">
        <v>34</v>
      </c>
      <c r="C41" s="32" t="s">
        <v>354</v>
      </c>
      <c r="D41" s="33" t="s">
        <v>355</v>
      </c>
      <c r="E41" s="41" t="s">
        <v>356</v>
      </c>
      <c r="F41" s="20" t="s">
        <v>357</v>
      </c>
      <c r="G41" s="34">
        <v>44865</v>
      </c>
      <c r="H41" s="32" t="s">
        <v>359</v>
      </c>
      <c r="I41" s="35">
        <v>8099.02</v>
      </c>
      <c r="J41" s="34"/>
      <c r="K41" s="25" t="s">
        <v>353</v>
      </c>
      <c r="L41" s="35"/>
      <c r="M41" s="32" t="s">
        <v>358</v>
      </c>
      <c r="N41" s="31"/>
    </row>
    <row r="42" spans="1:14" s="31" customFormat="1" ht="105">
      <c r="A42" s="24" t="s">
        <v>43</v>
      </c>
      <c r="B42" s="25">
        <v>34</v>
      </c>
      <c r="C42" s="32" t="s">
        <v>337</v>
      </c>
      <c r="D42" s="33" t="s">
        <v>336</v>
      </c>
      <c r="E42" s="52" t="s">
        <v>335</v>
      </c>
      <c r="F42" s="55" t="s">
        <v>338</v>
      </c>
      <c r="G42" s="34">
        <v>44865</v>
      </c>
      <c r="H42" s="32" t="s">
        <v>340</v>
      </c>
      <c r="I42" s="35">
        <v>3579.7</v>
      </c>
      <c r="J42" s="50"/>
      <c r="K42" s="25" t="s">
        <v>353</v>
      </c>
      <c r="L42" s="50"/>
      <c r="M42" s="32" t="s">
        <v>339</v>
      </c>
    </row>
    <row r="43" spans="1:14" s="31" customFormat="1" ht="120">
      <c r="A43" s="24" t="s">
        <v>43</v>
      </c>
      <c r="B43" s="25">
        <v>34</v>
      </c>
      <c r="C43" s="32" t="s">
        <v>345</v>
      </c>
      <c r="D43" s="33" t="s">
        <v>349</v>
      </c>
      <c r="E43" s="52" t="s">
        <v>341</v>
      </c>
      <c r="F43" s="55" t="s">
        <v>342</v>
      </c>
      <c r="G43" s="34">
        <v>44865</v>
      </c>
      <c r="H43" s="32" t="s">
        <v>343</v>
      </c>
      <c r="I43" s="35">
        <v>217635.23</v>
      </c>
      <c r="J43" s="50"/>
      <c r="K43" s="25" t="s">
        <v>353</v>
      </c>
      <c r="L43" s="50"/>
      <c r="M43" s="32" t="s">
        <v>344</v>
      </c>
    </row>
    <row r="44" spans="1:14">
      <c r="A44" s="22" t="s">
        <v>16</v>
      </c>
      <c r="B44" s="22"/>
      <c r="C44" s="22"/>
      <c r="D44" s="1"/>
      <c r="N44" s="31"/>
    </row>
    <row r="45" spans="1:14">
      <c r="A45" s="13" t="str">
        <f>Bens!A28</f>
        <v>Data da última atualização: 01/11/2022</v>
      </c>
      <c r="B45" s="39"/>
      <c r="C45" s="1"/>
      <c r="D45" s="17"/>
      <c r="N45" s="31"/>
    </row>
    <row r="46" spans="1:14">
      <c r="A46" s="57" t="s">
        <v>26</v>
      </c>
      <c r="B46" s="57"/>
      <c r="C46" s="57"/>
      <c r="D46" s="57"/>
    </row>
    <row r="47" spans="1:14">
      <c r="A47" s="57" t="s">
        <v>27</v>
      </c>
      <c r="B47" s="57"/>
      <c r="C47" s="57"/>
      <c r="D47" s="57"/>
    </row>
    <row r="48" spans="1:14">
      <c r="A48" s="21" t="s">
        <v>28</v>
      </c>
      <c r="B48" s="21"/>
      <c r="C48" s="21"/>
      <c r="D48" s="17"/>
    </row>
  </sheetData>
  <mergeCells count="5">
    <mergeCell ref="A2:M2"/>
    <mergeCell ref="A3:E3"/>
    <mergeCell ref="A5:L5"/>
    <mergeCell ref="A46:D46"/>
    <mergeCell ref="A47:D47"/>
  </mergeCells>
  <hyperlinks>
    <hyperlink ref="F7" r:id="rId1"/>
    <hyperlink ref="F8" r:id="rId2"/>
    <hyperlink ref="F9" r:id="rId3"/>
    <hyperlink ref="F10" r:id="rId4" display="https://www.mpam.mp.br/images/Transpar%C3%AAncia_2022/Outubro/Notas_Fiscais/Servi%C3%A7os/FATURA_0345991343_2022_VIVO_60e20.pdf"/>
    <hyperlink ref="F14" r:id="rId5"/>
    <hyperlink ref="F15" r:id="rId6"/>
    <hyperlink ref="F16" r:id="rId7"/>
    <hyperlink ref="F18" r:id="rId8"/>
    <hyperlink ref="F19" r:id="rId9"/>
    <hyperlink ref="F22" r:id="rId10"/>
    <hyperlink ref="F24" r:id="rId11"/>
    <hyperlink ref="F25" r:id="rId12"/>
    <hyperlink ref="F13" r:id="rId13"/>
    <hyperlink ref="F17" r:id="rId14"/>
    <hyperlink ref="F20" r:id="rId15"/>
    <hyperlink ref="F21" r:id="rId16"/>
    <hyperlink ref="F23" r:id="rId17"/>
    <hyperlink ref="F26" r:id="rId18"/>
    <hyperlink ref="F27" r:id="rId19"/>
    <hyperlink ref="F28" r:id="rId20"/>
    <hyperlink ref="F29" r:id="rId21"/>
    <hyperlink ref="F30" r:id="rId22"/>
    <hyperlink ref="F31" r:id="rId23"/>
    <hyperlink ref="F33" r:id="rId24"/>
    <hyperlink ref="F32" r:id="rId25"/>
    <hyperlink ref="F34" r:id="rId26"/>
    <hyperlink ref="F35" r:id="rId27"/>
    <hyperlink ref="F36" r:id="rId28"/>
    <hyperlink ref="F37" r:id="rId29"/>
    <hyperlink ref="F38" r:id="rId30"/>
    <hyperlink ref="F39" r:id="rId31"/>
    <hyperlink ref="F40" r:id="rId32"/>
    <hyperlink ref="F42" r:id="rId33"/>
    <hyperlink ref="F43" r:id="rId34"/>
    <hyperlink ref="E8" r:id="rId35"/>
    <hyperlink ref="E10" r:id="rId36"/>
    <hyperlink ref="E11" r:id="rId37"/>
    <hyperlink ref="E12" r:id="rId38"/>
    <hyperlink ref="E13" r:id="rId39"/>
    <hyperlink ref="E16" r:id="rId40"/>
    <hyperlink ref="E17" r:id="rId41"/>
    <hyperlink ref="E18" r:id="rId42"/>
    <hyperlink ref="E22" r:id="rId43"/>
    <hyperlink ref="E23" r:id="rId44"/>
    <hyperlink ref="E24" r:id="rId45"/>
    <hyperlink ref="E25" r:id="rId46"/>
    <hyperlink ref="E26" r:id="rId47"/>
    <hyperlink ref="E27" r:id="rId48"/>
    <hyperlink ref="E28" r:id="rId49"/>
    <hyperlink ref="E29" r:id="rId50"/>
    <hyperlink ref="E30" r:id="rId51"/>
    <hyperlink ref="E31" r:id="rId52"/>
    <hyperlink ref="E32" r:id="rId53"/>
    <hyperlink ref="E33" r:id="rId54"/>
    <hyperlink ref="E34" r:id="rId55"/>
    <hyperlink ref="E35" r:id="rId56"/>
    <hyperlink ref="E36" r:id="rId57"/>
    <hyperlink ref="E37" r:id="rId58"/>
    <hyperlink ref="E40" r:id="rId59"/>
    <hyperlink ref="E42" r:id="rId60"/>
    <hyperlink ref="E43" r:id="rId61"/>
    <hyperlink ref="F11" r:id="rId62"/>
    <hyperlink ref="F12" r:id="rId63"/>
    <hyperlink ref="E7" r:id="rId64"/>
    <hyperlink ref="E9" r:id="rId65"/>
    <hyperlink ref="E15" r:id="rId66"/>
    <hyperlink ref="E19" r:id="rId67"/>
    <hyperlink ref="E20" r:id="rId68"/>
    <hyperlink ref="E21" r:id="rId69"/>
    <hyperlink ref="E39" r:id="rId70"/>
  </hyperlinks>
  <pageMargins left="0.511811024" right="0.511811024" top="0.78740157499999996" bottom="0.78740157499999996" header="0.31496062000000002" footer="0.31496062000000002"/>
  <pageSetup scale="36" orientation="portrait" r:id="rId71"/>
  <drawing r:id="rId7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tabSelected="1" view="pageBreakPreview" zoomScale="60" zoomScaleNormal="85" workbookViewId="0">
      <selection activeCell="H1" sqref="H1:I1048576"/>
    </sheetView>
  </sheetViews>
  <sheetFormatPr defaultRowHeight="15"/>
  <cols>
    <col min="1" max="1" width="13.7109375" customWidth="1"/>
    <col min="2" max="2" width="14.7109375" customWidth="1"/>
    <col min="3" max="3" width="17.7109375" customWidth="1"/>
    <col min="4" max="4" width="45.28515625" customWidth="1"/>
    <col min="5" max="5" width="29.5703125" customWidth="1"/>
    <col min="6" max="6" width="18.7109375" customWidth="1"/>
    <col min="7" max="7" width="14.85546875" customWidth="1"/>
    <col min="8" max="8" width="13" hidden="1" customWidth="1"/>
    <col min="9" max="9" width="17" hidden="1" customWidth="1"/>
    <col min="10" max="10" width="20.85546875" customWidth="1"/>
    <col min="11" max="11" width="14.85546875" customWidth="1"/>
    <col min="12" max="12" width="23.28515625" customWidth="1"/>
    <col min="13" max="13" width="19" customWidth="1"/>
    <col min="14" max="14" width="11.85546875" customWidth="1"/>
  </cols>
  <sheetData>
    <row r="1" spans="1:14" ht="77.099999999999994" customHeight="1">
      <c r="C1" s="17"/>
      <c r="D1" s="17"/>
      <c r="F1" s="1"/>
      <c r="G1" s="1"/>
      <c r="H1" s="1"/>
      <c r="I1" s="1"/>
      <c r="J1" s="17"/>
    </row>
    <row r="2" spans="1:14" ht="18">
      <c r="A2" s="58" t="str">
        <f>Bens!A2</f>
        <v>OUTUBRO/2022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</row>
    <row r="3" spans="1:14" ht="20.25">
      <c r="A3" s="59" t="s">
        <v>0</v>
      </c>
      <c r="B3" s="59"/>
      <c r="C3" s="59"/>
      <c r="D3" s="59"/>
      <c r="E3" s="59"/>
      <c r="F3" s="1"/>
      <c r="G3" s="1"/>
      <c r="H3" s="1"/>
      <c r="I3" s="1"/>
      <c r="J3" s="17"/>
    </row>
    <row r="5" spans="1:14" ht="18">
      <c r="A5" s="60" t="s">
        <v>25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</row>
    <row r="6" spans="1:14" ht="47.25">
      <c r="A6" s="14" t="s">
        <v>1</v>
      </c>
      <c r="B6" s="14" t="s">
        <v>2</v>
      </c>
      <c r="C6" s="15" t="s">
        <v>3</v>
      </c>
      <c r="D6" s="15" t="s">
        <v>4</v>
      </c>
      <c r="E6" s="15" t="s">
        <v>5</v>
      </c>
      <c r="F6" s="14" t="s">
        <v>6</v>
      </c>
      <c r="G6" s="14" t="s">
        <v>7</v>
      </c>
      <c r="H6" s="16" t="s">
        <v>8</v>
      </c>
      <c r="I6" s="16" t="s">
        <v>9</v>
      </c>
      <c r="J6" s="15" t="s">
        <v>10</v>
      </c>
      <c r="K6" s="15" t="s">
        <v>11</v>
      </c>
      <c r="L6" s="15" t="s">
        <v>12</v>
      </c>
      <c r="M6" s="8" t="s">
        <v>13</v>
      </c>
    </row>
    <row r="7" spans="1:14" ht="120">
      <c r="A7" s="24" t="s">
        <v>43</v>
      </c>
      <c r="B7" s="25">
        <v>1</v>
      </c>
      <c r="C7" s="32" t="s">
        <v>54</v>
      </c>
      <c r="D7" s="33" t="s">
        <v>32</v>
      </c>
      <c r="E7" s="52" t="s">
        <v>55</v>
      </c>
      <c r="F7" s="51" t="s">
        <v>57</v>
      </c>
      <c r="G7" s="34">
        <v>44839</v>
      </c>
      <c r="H7" s="32" t="s">
        <v>58</v>
      </c>
      <c r="I7" s="47">
        <v>86543.21</v>
      </c>
      <c r="J7" s="34">
        <v>44839</v>
      </c>
      <c r="K7" s="25" t="s">
        <v>353</v>
      </c>
      <c r="L7" s="35">
        <f>80052.47+1730.86+4759.88</f>
        <v>86543.21</v>
      </c>
      <c r="M7" s="32" t="s">
        <v>56</v>
      </c>
      <c r="N7" s="37"/>
    </row>
    <row r="8" spans="1:14" ht="120">
      <c r="A8" s="24" t="s">
        <v>43</v>
      </c>
      <c r="B8" s="25">
        <v>2</v>
      </c>
      <c r="C8" s="32" t="s">
        <v>112</v>
      </c>
      <c r="D8" s="33" t="s">
        <v>113</v>
      </c>
      <c r="E8" s="52" t="s">
        <v>114</v>
      </c>
      <c r="F8" s="51" t="s">
        <v>116</v>
      </c>
      <c r="G8" s="34">
        <v>44844</v>
      </c>
      <c r="H8" s="32" t="s">
        <v>117</v>
      </c>
      <c r="I8" s="30">
        <v>50397.440000000002</v>
      </c>
      <c r="J8" s="34">
        <v>44844</v>
      </c>
      <c r="K8" s="25" t="s">
        <v>353</v>
      </c>
      <c r="L8" s="35">
        <f>45861.67+1007.95+755.96+2771.86</f>
        <v>50397.439999999995</v>
      </c>
      <c r="M8" s="32" t="s">
        <v>115</v>
      </c>
      <c r="N8" s="37"/>
    </row>
    <row r="9" spans="1:14">
      <c r="A9" s="22" t="s">
        <v>16</v>
      </c>
      <c r="B9" s="22"/>
      <c r="C9" s="22"/>
      <c r="D9" s="1"/>
      <c r="N9" s="31"/>
    </row>
    <row r="10" spans="1:14">
      <c r="A10" s="13" t="str">
        <f>Bens!A28</f>
        <v>Data da última atualização: 01/11/2022</v>
      </c>
      <c r="B10" s="39"/>
      <c r="C10" s="1"/>
      <c r="D10" s="17"/>
    </row>
    <row r="11" spans="1:14">
      <c r="A11" s="57" t="s">
        <v>26</v>
      </c>
      <c r="B11" s="57"/>
      <c r="C11" s="57"/>
      <c r="D11" s="57"/>
    </row>
    <row r="12" spans="1:14">
      <c r="A12" s="57" t="s">
        <v>27</v>
      </c>
      <c r="B12" s="57"/>
      <c r="C12" s="57"/>
      <c r="D12" s="57"/>
    </row>
    <row r="13" spans="1:14">
      <c r="A13" s="21" t="s">
        <v>28</v>
      </c>
      <c r="B13" s="21"/>
      <c r="C13" s="21"/>
      <c r="D13" s="17"/>
    </row>
  </sheetData>
  <mergeCells count="5">
    <mergeCell ref="A2:M2"/>
    <mergeCell ref="A3:E3"/>
    <mergeCell ref="A5:L5"/>
    <mergeCell ref="A11:D11"/>
    <mergeCell ref="A12:D12"/>
  </mergeCells>
  <hyperlinks>
    <hyperlink ref="E7" r:id="rId1"/>
    <hyperlink ref="E8" r:id="rId2"/>
    <hyperlink ref="F7" r:id="rId3"/>
    <hyperlink ref="F8" r:id="rId4"/>
  </hyperlinks>
  <pageMargins left="0.511811024" right="0.511811024" top="0.78740157499999996" bottom="0.78740157499999996" header="0.31496062000000002" footer="0.31496062000000002"/>
  <pageSetup scale="36" orientation="portrait" r:id="rId5"/>
  <drawing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4</vt:i4>
      </vt:variant>
    </vt:vector>
  </HeadingPairs>
  <TitlesOfParts>
    <vt:vector size="8" baseType="lpstr">
      <vt:lpstr>Bens</vt:lpstr>
      <vt:lpstr>Locações</vt:lpstr>
      <vt:lpstr>Serviços</vt:lpstr>
      <vt:lpstr>Obras</vt:lpstr>
      <vt:lpstr>Bens!Area_de_impressao</vt:lpstr>
      <vt:lpstr>Locações!Area_de_impressao</vt:lpstr>
      <vt:lpstr>Obras!Area_de_impressao</vt:lpstr>
      <vt:lpstr>Serviços!Area_de_impressao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Ingrid Morais Fernandes</dc:creator>
  <cp:keywords/>
  <dc:description/>
  <cp:lastModifiedBy>Marchel Bruno Souza Costa</cp:lastModifiedBy>
  <cp:revision>15</cp:revision>
  <cp:lastPrinted>2023-02-16T14:38:36Z</cp:lastPrinted>
  <dcterms:created xsi:type="dcterms:W3CDTF">2021-09-30T13:08:24Z</dcterms:created>
  <dcterms:modified xsi:type="dcterms:W3CDTF">2023-02-16T14:39:25Z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