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820" windowHeight="10620"/>
  </bookViews>
  <sheets>
    <sheet name="Plan5" sheetId="1" r:id="rId1"/>
  </sheets>
  <calcPr calcId="144525" iterateDelta="1E-4"/>
</workbook>
</file>

<file path=xl/calcChain.xml><?xml version="1.0" encoding="utf-8"?>
<calcChain xmlns="http://schemas.openxmlformats.org/spreadsheetml/2006/main">
  <c r="J12" i="1" l="1"/>
  <c r="J13" i="1"/>
  <c r="J15" i="1"/>
  <c r="J16" i="1"/>
  <c r="J17" i="1"/>
  <c r="J18" i="1"/>
  <c r="J23" i="1"/>
  <c r="J26" i="1"/>
  <c r="J30" i="1"/>
  <c r="J32" i="1"/>
  <c r="J33" i="1"/>
  <c r="J34" i="1"/>
  <c r="J35" i="1"/>
  <c r="J38" i="1"/>
  <c r="J48" i="1"/>
  <c r="J49" i="1"/>
  <c r="J51" i="1"/>
  <c r="J61" i="1"/>
  <c r="J62" i="1"/>
</calcChain>
</file>

<file path=xl/sharedStrings.xml><?xml version="1.0" encoding="utf-8"?>
<sst xmlns="http://schemas.openxmlformats.org/spreadsheetml/2006/main" count="416" uniqueCount="248">
  <si>
    <t>Instrução Normativa nº 2/2016 do Ministério do Planejamento, art. 3º.</t>
  </si>
  <si>
    <t>8.666/1993 art. 73; Lei nº 14.129/2021, art. 29, § 2º, VI; Lei nº 14.133/2021, arts. 140 e 141, § 3º; e</t>
  </si>
  <si>
    <t>FUNDAMENTO LEGAL: Lei nº 4.320/1964, art. 63; Decreto nº 93.872/1986, art. 36; Lei nº</t>
  </si>
  <si>
    <t>Data da última atualização:</t>
  </si>
  <si>
    <t>,</t>
  </si>
  <si>
    <t>Fonte da informação: Sistema eletronico de informações (SEI) e sistema AFI. DOF/MPAM.</t>
  </si>
  <si>
    <t>2022.014106</t>
  </si>
  <si>
    <t>não pago</t>
  </si>
  <si>
    <t>5755/2022</t>
  </si>
  <si>
    <t>Liquidação da NE nº 2022NE0000075 - Ref. a Comunic. de Dados e Circuitos Dedicados a transmissão de dados, a PGJ/AM pela SENCINET BRASIL SERV. DE TELEC. LTDA, rel. 05/2022, conf. CT nº 022/2021/PGJ, NFSe nº 5755/2022 e SEI nº 2022.014106.</t>
  </si>
  <si>
    <t>SENCINET BRASIL SERVICOS DE TELECOMUNICACOES LTDA</t>
  </si>
  <si>
    <t>JULHO</t>
  </si>
  <si>
    <t>2022.013889</t>
  </si>
  <si>
    <t>Fatura nº 22068992/2022</t>
  </si>
  <si>
    <t>Liquidação da NE n. 2022NE0000060 - Referente a serviços de fornecimento de água potável e sistema de esgoto à PGJ/AM no município de Humaitá/AM, relativo a junho de 2022, conforme contrato nº 010/2021/PGJ, Fatura nº 22068992 e SEI nº 2022.013662.</t>
  </si>
  <si>
    <t>COMPANHIA HUMAITENSE DE AGUAS E SANEAMENTO BASICO</t>
  </si>
  <si>
    <t>2022.013741</t>
  </si>
  <si>
    <t>37064/2022</t>
  </si>
  <si>
    <t>Liquidação da NE n. 2021NE0001920 - Referente a serviços técnicos especializados de pesquisa e aconselhamento imparcial em TI à PGJ/AM, relativo a parcela 06/12, conforme contrato nº 034/2021/PGJ, NFSe nº 37064 e SEI nº 2022.013741.</t>
  </si>
  <si>
    <t>GARTNER DO BRASIL SERVICOS DE PESQUISAS LTDA</t>
  </si>
  <si>
    <t>2022.013663</t>
  </si>
  <si>
    <t>-</t>
  </si>
  <si>
    <t>1891/2022</t>
  </si>
  <si>
    <t>Liquidação da NE n. 2022NE0000071 - Referente a serviços de manutenção preventiva e corretiva para os veículos oficiais da PGJ/AM, relativo a junho de 2022, conforme contrato nº 024/2018/PGJ - 3º TA, NFSe nº 1891 e SEI nº 2022.013663.</t>
  </si>
  <si>
    <t>T N NETO EIRELI</t>
  </si>
  <si>
    <t>2022.013239</t>
  </si>
  <si>
    <t>270/2022</t>
  </si>
  <si>
    <t>Liquidação da NE n. 2022NE0000859 - Referente a serviços de manutenção preventiva e corretiva da ETE da PGJ/AM, relativo a 13ª medição, conforme contrato nº 008/2021/PGJ, NFSe nº 270</t>
  </si>
  <si>
    <t>CASA NOVA ENGENHARIA E CONSULTORIA LTDA  ME</t>
  </si>
  <si>
    <t>2022.012987</t>
  </si>
  <si>
    <t>1055/2022</t>
  </si>
  <si>
    <t>Liquidação da NE nº 2022NE0000192 - Ref. a serviço de Mailing e clipping jornalístico online a PGJ/AM pela EFICAZ ASSESSORIA DE COMUNICAÇÃO LTDA, relativo a Junho/2022, conforme contrato nº 001/2022/PGJ, NFSe nº 1055/2022 e SEI nº 2022.012987.</t>
  </si>
  <si>
    <t>EFICAZ ASSESSORIA DE COMUNICAÇÃO LTDA</t>
  </si>
  <si>
    <t>2022.012924</t>
  </si>
  <si>
    <t xml:space="preserve"> Fatura nº 0300039262940/2022 </t>
  </si>
  <si>
    <t>Liquidação da NE nº 2022NE0000641 - Referente a serviço de telefonia fixa a PGJ/AM pela OI S.A., relativo a Junho/2022, conforme contrato nº 029/2016/PGJ - 6º TA, Fatura nº 0300039262940/2022 e SEI nº 2022.012924.</t>
  </si>
  <si>
    <t>OI S.A.</t>
  </si>
  <si>
    <t>2022.013568</t>
  </si>
  <si>
    <t>Fatura 22098062022-7/2022</t>
  </si>
  <si>
    <t>Liquidação da NE nº 2022NE0000056 - Ref. a fornecimento de água potável a PGJ - Autazes/AM pela COSAMA COMPANHIA DE SANEAMENTO DO AMAZONAS, rel. a Junho/2022, conf. CT  nº 004/2021/PGJ, Fatura nº 22098052022-9/2022 e SEI nº 2022.013568.</t>
  </si>
  <si>
    <t>COSAMA COMPANHIA DE SANEAMENTO DO AMAZONAS</t>
  </si>
  <si>
    <t>Fatura 28487062022-6/2022</t>
  </si>
  <si>
    <t>Liquidação da NE nº 2022NE0000056 - Ref. a fornecimento de água potável a PGJ - Codajás/AM pela COSAMA COMPANHIA DE SANEAMENTO DO AMAZONAS, rel. a Junho/2022, conf. CT  nº 004/2021/PGJ, Fatura nº 28487052022-8/2022 e SEI nº 2022.013568.</t>
  </si>
  <si>
    <t>Fatura 17246062022-9/2022</t>
  </si>
  <si>
    <t>Liquidação da NE nº 2022NE0000056 - Ref. a fornecimento de água potável a PGJ - Carauari/AM pela COSAMA COMPANHIA DE SANEAMENTO DO AMAZONAS, rel. a Junho/2022, conf. CT  nº 004/2021/PGJ, Fatura nº 17246052022-1/2022 e SEI nº 2022.013568.</t>
  </si>
  <si>
    <t>Fatura 04943062022-6/2022</t>
  </si>
  <si>
    <t>Liquidação da NE n. 2022NE0000056 - Referente a serviço de fornecimento de água potável para a promotoria de Tabatinga/AM, relativo a junho de 2022, conforme contrato nº 004/2021/PGJ, Fatura nº 04943052022-8 e SEI nº 2022.013568.</t>
  </si>
  <si>
    <t>2022.012396</t>
  </si>
  <si>
    <t>Fatura 56167/2022</t>
  </si>
  <si>
    <t>Liquidação da NE nº 2022NE0000066 - Ref. a serviços de agenciamento de viagens, referente ao mês de Maio/2022, conforme Fatura 56167 e demais documentos presentes no PI 2022.012396.</t>
  </si>
  <si>
    <t>OCA  VIAGENS E TURISMO DA AMAZONIA LIMITADA</t>
  </si>
  <si>
    <t>2022.012923</t>
  </si>
  <si>
    <t>Fatura 0300039262939/2022</t>
  </si>
  <si>
    <t>Liquidação da NE nº 2022NE0000641 - Ref. a prestação de serviço de telefonia fixa, referente ao mês de Junho/2022, conforme Fatura nº 0300039262939 e demais documentos do PI-SEI 2022.012923.</t>
  </si>
  <si>
    <t>2022.013541</t>
  </si>
  <si>
    <t>172/2020</t>
  </si>
  <si>
    <t>Liquidação da NE nº 2022NE0001338 - Referente a pagamento de guia de ISS para resolução de pendência com a Prefeitura de Manaus, relativo a nota fiscal 172/2020 da empresa RL da Silva Impressão Ltda, conforme SEI 2022.013541.</t>
  </si>
  <si>
    <t>PREFEITURA MUNICIPAL DE MANAUS</t>
  </si>
  <si>
    <t xml:space="preserve">04365326000173 </t>
  </si>
  <si>
    <t>2022.013388</t>
  </si>
  <si>
    <t>Fatura 86993-7/2022</t>
  </si>
  <si>
    <t>Liquidação da NE nº 2022NE0000143 - Fornecimento de energia elétrica para a Sede da PGJ, em Junho/2022, nos termos do CA nº 002/2019-MP/PGJ-3º TA, conforme Fatura Agrupada nº 0086993-7 e os demais documentos do PI-SEI 2022.013388.</t>
  </si>
  <si>
    <t>AMAZONAS ENERGIA S/A</t>
  </si>
  <si>
    <t>02341467000120</t>
  </si>
  <si>
    <t>2022.013387</t>
  </si>
  <si>
    <t>Fatura 86746-2/2022</t>
  </si>
  <si>
    <t>Liquidação da NE nº 2022NE0000051 - Fornecimento de energia elétrica para as Unidades Descentralizadas da capital e interior, no mês de JUNHO/2022, conf. CA. nº 005/2021-MP/PGJ, fatura agrupada UC 0086746-2 e  demais documentos do SEI 2022.013387.</t>
  </si>
  <si>
    <t>2022.013273</t>
  </si>
  <si>
    <t>2292/2022</t>
  </si>
  <si>
    <t>Liquidação da NE n. 2022NE0000721 - Ref. a serviços de manutenção em equipamentos de refrigeração à PGJ/AM pela G REFRIGERAÇAO, relativo a junho de 2022, conf. contrato nº 010/2017/PGJ - 5º TA, NFSe nº 2292 e SEI nº 2022.013273.</t>
  </si>
  <si>
    <t>G REFRIGERAÇAO COM E SERV DE REFRIGERAÇAO LTDA  ME</t>
  </si>
  <si>
    <t xml:space="preserve">02037069000115 </t>
  </si>
  <si>
    <t>2022.011952</t>
  </si>
  <si>
    <t>448230/2022</t>
  </si>
  <si>
    <t>Liquidação da NE n. 2022NE0000083 - Referente a serviço de sustentação à PGJ/AM pela SOFTPLAN, relativo a abril de 2022, conforme contrato nº 019/2021/PGJ, NFSe nº 448230 e SEI nº 2022.011952.</t>
  </si>
  <si>
    <t>SOFTPLAN PLANEJAMENTO E SISTEMAS LTDA</t>
  </si>
  <si>
    <t>82845322000104</t>
  </si>
  <si>
    <t>2022.012637</t>
  </si>
  <si>
    <t>Fatura nº 1487105/2022</t>
  </si>
  <si>
    <t>Liquidação da NE n. 2022NE0000054 - Referente a serviços de abastecimento de água e esgotamento sanitário à PGJ/AM, relativo a maio de 2022, conforme contrato nº 008/2021/PGJ, Fatura nº 1487105 e SEI nº 2022.012637.</t>
  </si>
  <si>
    <t>MANAUS AMBIENTAL S.A</t>
  </si>
  <si>
    <t>03264927000127</t>
  </si>
  <si>
    <t>2022.013926</t>
  </si>
  <si>
    <t>1931960/2022</t>
  </si>
  <si>
    <t>Liquidação da NE n. 2022NE0001137 - Referente a fornecimento de cartões magnéticos à PGJ/MPAM, relativo a valor parcial de julho de 2022, conforme contrato nº 015/2020/PGJ - 2º TA, NFSe nº 1931960 e SEI nº 2022.013926. (Parte 2/2)</t>
  </si>
  <si>
    <t>TRIVALE INSTITUICAO DE PAGAMENTO LTDA</t>
  </si>
  <si>
    <t>00604122000197</t>
  </si>
  <si>
    <t>Liquidação da NE n. 2022NE0000044 - Referente a fornecimento de cartões magnéticos à PGJ/MPAM, relativo a valor parcial de julho de 2022, conforme contrato nº 015/2020/PGJ - 1º TA, NFSe nº 1931960 e SEI nº 2022.013926. (Parte 1/2)</t>
  </si>
  <si>
    <t>2022.010040</t>
  </si>
  <si>
    <t>95/2022</t>
  </si>
  <si>
    <t>Liquidação da NE n. 2021NE0001686 - Referente a serviço de manutenção e substituição de trilhos de alumínio à PGJ/AM por BRAGAL COMERCIAL, conforme NFSe nº 95 e SEI nº 2022.010040.</t>
  </si>
  <si>
    <t>BRAGAL COMERCIAL E SERVIÇOS LTDA</t>
  </si>
  <si>
    <t>32324669000125</t>
  </si>
  <si>
    <t>2022.013109</t>
  </si>
  <si>
    <t>2370/2022</t>
  </si>
  <si>
    <t>Liquidação da NE n. 2021NE0001917 - Ref. a serviços de acesso dedicado à internet com proteção Anti-DDoS para o MPAM pela EYES NWHERE, relativo a junho de 2022, conf. contrato nº 033/2021/PGJ, NFSC nº 2370 e SEI nº 2022.013109.</t>
  </si>
  <si>
    <t>EYES NWHERE SISTEMAS INTELIGENTES DE IMAGEM LTDA</t>
  </si>
  <si>
    <t>07244008000223</t>
  </si>
  <si>
    <t>2022.013070.</t>
  </si>
  <si>
    <t>Despacho Nº 479/2022</t>
  </si>
  <si>
    <t>Liquidação da NE nº 2022NE0001327 - Ref. a contribuição anual do Colégio de Diretores de Escolas e Centros de Estudos e Aperfeiçoamento Funcional dos Ministérios Públicos do Brasil, conforme PI 2022.013070.</t>
  </si>
  <si>
    <t>COLEGIO DE DIRETORES DE ESCOLAS E CENTROS DE ESTUDOS E APERFEICOAMENTO FUNCIONAL DOS MINISTERIOS PU</t>
  </si>
  <si>
    <t>20519953000178</t>
  </si>
  <si>
    <t>2022.012925.</t>
  </si>
  <si>
    <t xml:space="preserve"> Fatura nº 0300039262103/2022</t>
  </si>
  <si>
    <t>Liquidação da NE nº 2022NE0000085 - Ref. a serviços de acesso dedicado à Internet com proteção contra Anti-DDoS, referente ao mês de Junho/2022, conforme Fatura nº 0300039262103  e os demais documentos do PI 2022.012925.</t>
  </si>
  <si>
    <t>76535764000143</t>
  </si>
  <si>
    <t>2022.013106</t>
  </si>
  <si>
    <t>2369/2022</t>
  </si>
  <si>
    <t>Liquidação da NE nº 2022NE0000063 - Ref. a serv. de conectividade ponto a ponto em fibra óptica a PGJ/AM pela EYES NWHERE SISTEMAS INTELIGENTES DE IMAGEM LTDA, rel. a JULHO/2022, conf. CT nº 001/2021/PGJ, NFSe nº 2369/2022 e SEI nº 2022.013106.</t>
  </si>
  <si>
    <t>2022.013178</t>
  </si>
  <si>
    <t xml:space="preserve">Fatura nº 0623650-2 /2022 </t>
  </si>
  <si>
    <t>Liquidação da NE nº 2022NE0000052 - Ref. a fornecimento de energia elétrica à Unidade localizada na Rua Belo Horizonte, do mês de JUNHO/2022, nos termos do CA. nº 010/2021-MP/PGJ, conforme Fatura nº 60398910 e demais documentos do PI-SEI 2022.013178.</t>
  </si>
  <si>
    <t>2022.011950</t>
  </si>
  <si>
    <t>6340/2022</t>
  </si>
  <si>
    <t>Liquidação da NE n. 2022NE0000584 - Ref. a manutenção preventiva e/ou corretiva do grupo gerador que atende ao MPAM/PGJ pela MAPROTEM, relativo a abril de 2022, conf. contrato nº 006/2021/PGJ - 1º TA, NFSe nº 6340 e SEI nº 2022.011950.</t>
  </si>
  <si>
    <t>MAPROTEM MANAUS VIG. E PROTEÇAO ELET. MONITORADA LTDA</t>
  </si>
  <si>
    <t>05885398000104</t>
  </si>
  <si>
    <t>2022.013079</t>
  </si>
  <si>
    <t xml:space="preserve"> Fatura nº 62297</t>
  </si>
  <si>
    <t>Liquidação da NE n. 2022NE0000204 - Referente a serviços postais à PGJ/AM pela EBCT, relativo a junho de 2022, conforme contrato nº 035/2021/PGJ, Fatura nº 62297 e SEI nº 2022.013079.</t>
  </si>
  <si>
    <t>EMPRESA BRASILEIRA DE CORREIOS E TELEGRAFOS EBCT</t>
  </si>
  <si>
    <t>34028316000375</t>
  </si>
  <si>
    <t>2022.011006</t>
  </si>
  <si>
    <t>Fatura nº 300039256982</t>
  </si>
  <si>
    <t>Liquidação da NE n. 2022NE0000082 - Referente a serviço de rede privada, com tecnologia VPN IP/MPLS à PGJ/AM pela OI S.A., relativo a maio de 2022, conforme contrato nº 018/2019/PGJ - 2º TA, Fatura nº 300039256982 e SEI nº 2022.011006.</t>
  </si>
  <si>
    <t>2022.011955</t>
  </si>
  <si>
    <t>448231/2022</t>
  </si>
  <si>
    <t>Liquidação da NE n. 2022NE0000083 - Referente a serviço de Garantia de Evolução Tecnológica e Funcional à PGJ/AM pela SOFTPLAN, relativo a abril de 2022, conforme contrato nº 019/2021/PGJ, NFSe nº 448231 e SEI nº 2022.011955.</t>
  </si>
  <si>
    <t>2022.011964</t>
  </si>
  <si>
    <t>448233/2022</t>
  </si>
  <si>
    <t>Liquidação da NE n. 2022NE0000084 - Referente a serviços sobre a infraestrutura à PGJ/AM pela SOFTPLAN, relativo a abril de 2022, conforme contrato nº 019/2021/PGJ, NFSe nº 448233 e SEI nº 2022.011964.</t>
  </si>
  <si>
    <t>2022.011962</t>
  </si>
  <si>
    <t>448232/2022</t>
  </si>
  <si>
    <t>Liquidação da NE n. 2022NE0000083 - Referente a serviço de suporte de primeiro nível à PGJ/AM pela SOFTPLAN, relativo a abril de 2022, conforme contrato nº 019/2021/PGJ, NFSe nº 448232 e SEI nº 2022.011962.</t>
  </si>
  <si>
    <t>2022.013044</t>
  </si>
  <si>
    <t>2225/2022</t>
  </si>
  <si>
    <t>Liquidação da NE n. 2022NE0000731 - Referente a serviço de execução e instalação de placas de sinalização vertical nos estacionamentos da PGJ/AM por A. ALVES FARIAS, conforme PE Nº 4.010/2022-CPL/MPAM/PGJ-SRP, NFSe nº 2225 e SEI nº 2022.013044.</t>
  </si>
  <si>
    <t>A. ALVES FARIAS FILHO - EIRELI</t>
  </si>
  <si>
    <t>29710173000185</t>
  </si>
  <si>
    <t>2022.012892</t>
  </si>
  <si>
    <t xml:space="preserve">Fatura nº 0345991343 </t>
  </si>
  <si>
    <t>Liquidação da NE nº 2022NE0000804 - Referente à serviço de telefonia móvel, nos termos do CA nº 011/2018-MP/PGJ - 4º TA, referente ao mês de JUNHO/2022, conforme Fatura nº 0345991343 e demais documentos do PI-SEI 2022.012892.</t>
  </si>
  <si>
    <t>TELEFONICA BRASIL S.A.</t>
  </si>
  <si>
    <t>02558157000162</t>
  </si>
  <si>
    <t>2022.012513</t>
  </si>
  <si>
    <t>409/2022</t>
  </si>
  <si>
    <t>Liquidação da NE n. 2022NE0001044 - Referente a serviços gráficos para a realização do evento de lançamento do Projeto Juntos Pela Vida à PGJ/AM pela DAHORA, conforme PE Nº 4.010/2020-CPL/MP/PGJ, NFSe nº 409 e SEI nº 2022.012513.</t>
  </si>
  <si>
    <t>DAHORA PUBLICIADE, SERVIÇOS GRAFICOS E EVENTOS EIRELI</t>
  </si>
  <si>
    <t>07273545000110</t>
  </si>
  <si>
    <t>2022.013238</t>
  </si>
  <si>
    <t>ART AM20220325739/2022</t>
  </si>
  <si>
    <t>Liquidação da NE n. 2022NE0001276 - Referente a pagamento de ART AM20220325739 da fiscalização do contrato 011/2022/PGJ da PGJ/AM ao CREA/AM, conforme solicitado no SEI nº 2022.013238.</t>
  </si>
  <si>
    <t>CONSELHO REGIONAL DE ENGENHARIA E AGRONOMIA DO ESTADO DO AMAZONAS</t>
  </si>
  <si>
    <t xml:space="preserve">04322541000197 </t>
  </si>
  <si>
    <t>2022.013040</t>
  </si>
  <si>
    <t>ART AM20220325260/2022</t>
  </si>
  <si>
    <t>Liquidação da NE n. 2022NE0001279 - Referente a pagamento de ART AM20220325260 da fiscalização do contrato 011/2022/PGJ da PGJ/AM ao CREA/AM, conforme solicitado no SEI nº 2022.013040.</t>
  </si>
  <si>
    <t>2022.010953</t>
  </si>
  <si>
    <t>1485/2022</t>
  </si>
  <si>
    <t>Liquidação da NE n. 2022NE0000064 - Referente a serviço de publicação dos atos oficiais e notas de interesse público da PGJ/AM pela GIBBOR, relativo a maio de 2022, conforme contrato nº 011/2021/PGJ, NFSe nº 1485 e SEI nº 2022.010953.</t>
  </si>
  <si>
    <t>GIBBOR BRASIL PUBLICIDADE E PROPAGANDA LTDA</t>
  </si>
  <si>
    <t>08329433000105</t>
  </si>
  <si>
    <t>2022.012502</t>
  </si>
  <si>
    <t>1880/2022</t>
  </si>
  <si>
    <t>Liquidação da NE n. 2022NE0000071 - Referente a serviços de manutenção preventiva e corretiva para os veículos oficiais da PGJ/AM por T N NETO EIRELI, relativo a maio de 2022, conforme contrato nº 024/2018/PGJ - 3º TA, NFSe nº 1880 e SEI 2022.012502.</t>
  </si>
  <si>
    <t>23032014000192</t>
  </si>
  <si>
    <t>2022.013237</t>
  </si>
  <si>
    <t>Fatura nº 29091288304786660-2</t>
  </si>
  <si>
    <t>Liquidação da NE n. 2022NE0001289 - Referente a  pagamento de ART de Fiscalização do CA N.º 002/2022-MP/PGJ, construção da Promotorias de Anori/AM, conforme DESPACHO Nº 357.2022.01AJ-SUBADM, Fatura nº 29091288304786660-2 e SEI nº 2022.013237.</t>
  </si>
  <si>
    <t>2022.013411</t>
  </si>
  <si>
    <t>01914365/2022</t>
  </si>
  <si>
    <t>Liquidação da NE n. 2022NE0000044 - Referente a aquisição de cartão magnético à PGJ/AM pela TRIVALE, relativo a junho de 2022, conforme contrato nº 015/2020/PGJ - 1º TA, NFSe 01914365 e SEI nº 2022.013411.</t>
  </si>
  <si>
    <t>2022.012370</t>
  </si>
  <si>
    <t>2282/2022</t>
  </si>
  <si>
    <t>Liquidação da NE n. 2022NE0000721 - Ref. a serviços de manutenção em equipamentos de refrigeração à PGJ/AM pela G REFRIGERAÇAO, relativo ao período de 01/01/22 a 08/05/22, conforme contrato nº 010/2017/PGJ - 5º TA, NFSe nº 2282 e SEI nº 2022.012370.</t>
  </si>
  <si>
    <t>02037069000115</t>
  </si>
  <si>
    <t>2022.011777</t>
  </si>
  <si>
    <t xml:space="preserve"> Fatura nº 300039258600</t>
  </si>
  <si>
    <t>Liquidação da NE n. 2022NE0000080 - Referente a Serviço Telefônico Fixo Comutado - STFC à PGJ/AM pela OI S.A., relativo a junho de 2022, conforme contrato nº 035/2018/PGJ - 4º TA, Fatura nº 300039258600&amp;#8203; e SEI nº 2022.011777.</t>
  </si>
  <si>
    <t>2022.011776</t>
  </si>
  <si>
    <t>Fatura nº 300039258601</t>
  </si>
  <si>
    <t>Liquidação da NE n. 2022NE0000080 - Referente a Serviço Telefônico Fixo Comutado - STFC à PGJ/AM pela OI S.A., relativo a junho de 2022, conforme contrato nº 035/2018/PGJ - 4º TA, Fatura nº 300039258601 e SEI nº 2022.011776.</t>
  </si>
  <si>
    <t>2022.012625</t>
  </si>
  <si>
    <t>Fatura nº 1194791</t>
  </si>
  <si>
    <t xml:space="preserve">Liquidação da NE nº 2022NE0000538 - Referente a serviços de fornecimento de água potável e coleta de esgoto em Iranduba/AM, referente ao complemento do mês de MAIO/2022 e integral do mês de JUNHO/2022, conforme fatura 1-19479-1&amp;#8203;, e PI 2022.012625. </t>
  </si>
  <si>
    <t xml:space="preserve">SERVICO AUTONOMO DE AGUA E ESGOTO DE IRANDUBA </t>
  </si>
  <si>
    <t>08848656000170</t>
  </si>
  <si>
    <t>Liquidação da NE nº 2022NE0000065 - Referente a serviço de fornecimento de água potável e coleta de esgoto en Iranduba/AM, referente ao mês de ABRIL/2022 e MAIO/2022, conforme fatura 1-19479-1&amp;#8203;,  e demais documentos do PI-SEI 2022.012625.</t>
  </si>
  <si>
    <t>2022.011004</t>
  </si>
  <si>
    <t>4138/2022</t>
  </si>
  <si>
    <t>Liquidação da NE n. 2022NE0000978 - Ref. a serv. de limpeza, conservação e manutenção predial à PGJ/MPAM por JF TECNOLOGIA, relativo a repactuação do período de janeiro a maio de 2022, conf. CT nº 010/2020/PGJ - 2º TA, NFSe nº 4138 e SEI 2022.011004.</t>
  </si>
  <si>
    <t>JF TECNOLOGIA LTDA -ME</t>
  </si>
  <si>
    <t>12891300000197</t>
  </si>
  <si>
    <t>4019/2022</t>
  </si>
  <si>
    <t>Liquidação da NE n. 2022NE0000069 - Ref. a serv. de limpeza, conservação, higienização e manutenção predial à PGJ/MPAM por JF TECNOLOGIA, relativo a maio de 2022, conf. CT nº 010/2020/PGJ - 2º TA, NFSe nº 4019 e SEI nº 2022.011004.</t>
  </si>
  <si>
    <t>2022.012066</t>
  </si>
  <si>
    <t>2274/2022</t>
  </si>
  <si>
    <t>Liquidação da NE n. 2022NE0000721 - Ref. a serviços de manutenção em equipamentos de refrigeração à PGJ/AM pela G REFRIGERAÇAO, relativo a maio de 2022, conf. contrato nº 010/2017/PGJ - 5º TA, NFSe nº 2274 e SEI nº 2022.012066.</t>
  </si>
  <si>
    <t>2273/2022</t>
  </si>
  <si>
    <t>Liquidação da NE n. 2022NE0000049 - Ref. a serviços de manutenção em equipamentos de refrigeração à PGJ/AM pela G REFRIGERAÇAO, relativo a maio de 2022, conf. contrato nº 010/2017/PGJ - 5º TA, NFSe nº 2273 e SEI nº 2022.012066.</t>
  </si>
  <si>
    <t>2022.011001</t>
  </si>
  <si>
    <t>Fatura nº 300039256145</t>
  </si>
  <si>
    <t>Liquidação da NE nº 2022NE0000085 - Referente a serviços de acesso dedicado à Internet com Anti-DDoS pela OI S.A., relativo a Maio/2022, conforme contrato nº 032/2021/PGJ, Fatura nº 300039256145 e PI 2022.011001.</t>
  </si>
  <si>
    <t>2022.011857</t>
  </si>
  <si>
    <t>2917/2022</t>
  </si>
  <si>
    <t>Liquidação da NE n. 2022NE0000242 - Referente a análises laboratoriais da qualidade dos efluentes da ETE à PGJ/AM pela ECOSEGME, relativo a junho de 2022, conforme contrato nº 003/2020/PGJ - 2º TA, NFe nº 2917 e SEI nº 2022.011857.</t>
  </si>
  <si>
    <t>ECOSEGM E CONSULTORIA AMBIENTAL LTDA ME</t>
  </si>
  <si>
    <t>08584308000133</t>
  </si>
  <si>
    <t>2022.010839</t>
  </si>
  <si>
    <t>4114/2022</t>
  </si>
  <si>
    <t>Liquidação da NE n. 2022NE0000191 - Ref. a serviços de manutenção preventiva e corretiva de elevadores à PGJ/AM pela ELEVADORES BRASIL, relativo a abril de 2022, conf. contrato nº 004/2018/PGJ - 5° TA, NFSe nº 4114 e SEI nº 2022.010839.</t>
  </si>
  <si>
    <t xml:space="preserve"> ELEVADORES BRASIL LTDA - EPP</t>
  </si>
  <si>
    <t>10602740000151</t>
  </si>
  <si>
    <t>2022.011910</t>
  </si>
  <si>
    <t>Memorando nº 75</t>
  </si>
  <si>
    <t>Liquidação da NE n. 2022NE0000711 - Referente a pagamento de cessão onerosa de espaços do Tribunal de Justiça do Amazonas, relativo a maio de 2022, conforme contrato nº 001/2021/TJ e SEI nº 2022.011910.</t>
  </si>
  <si>
    <t>FUNDO DE MODERNIZAÇÃO E REAPARELHAMENTO DO PODER JUDICIARIO ESTADUAL</t>
  </si>
  <si>
    <t xml:space="preserve">04301769000109 </t>
  </si>
  <si>
    <t>2022.011926</t>
  </si>
  <si>
    <t xml:space="preserve"> Fatura nº 300039252464</t>
  </si>
  <si>
    <t>Liquidação da NE n. 2022NE0000080 - Referente a Serviço Telefônico Fixo Comutado - STFC, relativo a maio de 2022, conforme contrato nº 035/2018/PGJ, 4º TA - 1º AP, Fatura nº 300039252464 e SEI nº 2022.011926.</t>
  </si>
  <si>
    <t>2022.011927</t>
  </si>
  <si>
    <t>Fatura nº 300039252465</t>
  </si>
  <si>
    <t>Liquidação da NE n. 2022NE0000080 - Referente a Serviço Telefônico Fixo Comutado à PGJ/AM pela OI S.A., relativo a maio de 2022, conforme contrato nº 035/2018/PGJ, 4º TA - 1º AP, Fatura nº 300039252465 e SEI nº 2022.011927.</t>
  </si>
  <si>
    <t>2022.011810</t>
  </si>
  <si>
    <t>7979/2022</t>
  </si>
  <si>
    <t>Liquidação da NE nº 2022NE0000073 - Ref. a serv. de acesso à internet através de link de dados a PGJ/AM pela SIDI SERVIÇOS DE COMUNICAÇÃO LTDA - ME, rel. a Maio/2022, conf. contrato nº 044/2018/PGJ - 4º TA, NFSe nº 7979/2022 e SEI nº 2022.011810.</t>
  </si>
  <si>
    <t>SIDI SERVIÇOS DE COMUNICAÇAO LTDA  ME</t>
  </si>
  <si>
    <t>26605545000115</t>
  </si>
  <si>
    <t>2022.003516</t>
  </si>
  <si>
    <t>Fatura nº 300039230301</t>
  </si>
  <si>
    <t>Liquidação da NE n. 2022NE0000081 - Referente a serviço de telefonia fixa à PGJ/AM pela OI S.A., relativo a janeiro de 2022, conforme contrato nº 029/2016/PGJ - 5º TA, Fatura nº 300039230301 e SEI nº 2022.003516.</t>
  </si>
  <si>
    <t>JUNHO</t>
  </si>
  <si>
    <t>SEI</t>
  </si>
  <si>
    <t>Valor pago</t>
  </si>
  <si>
    <t>Justificativa</t>
  </si>
  <si>
    <t>Data de pgto.</t>
  </si>
  <si>
    <t>Data de exigibilidade</t>
  </si>
  <si>
    <t>Nota Fiscal</t>
  </si>
  <si>
    <t>Objeto</t>
  </si>
  <si>
    <t xml:space="preserve">Empresa/ Nome </t>
  </si>
  <si>
    <t>CPF/CNPJ</t>
  </si>
  <si>
    <t>N° Seq.</t>
  </si>
  <si>
    <t>Mês</t>
  </si>
  <si>
    <r>
      <rPr>
        <b/>
        <sz val="14"/>
        <color rgb="FF000000"/>
        <rFont val="Arial"/>
        <family val="2"/>
        <charset val="1"/>
      </rPr>
      <t xml:space="preserve">ORDEM CRONOLÓGICA DE PAGAMENTOS DE PRESTAÇÃO DE </t>
    </r>
    <r>
      <rPr>
        <b/>
        <sz val="14"/>
        <color rgb="FF2A6099"/>
        <rFont val="Arial"/>
        <family val="2"/>
        <charset val="1"/>
      </rPr>
      <t>SERVIÇOS</t>
    </r>
  </si>
  <si>
    <t>ORDEM CRONOLÓGICA DE PAGAMENTOS – PGJ/AM</t>
  </si>
  <si>
    <t>JULHO/2022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</si>
</sst>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6]d/m/yyyy"/>
    <numFmt numFmtId="165" formatCode="_-&quot;R$ &quot;* #,##0.00_-;&quot;-R$ &quot;* #,##0.00_-;_-&quot;R$ &quot;* \-??_-;_-@_-"/>
    <numFmt numFmtId="166" formatCode="[$R$-416]\ #,##0.00;[Red]\-[$R$-416]\ #,##0.00"/>
  </numFmts>
  <fonts count="2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2"/>
      <color rgb="FFFFFFFF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FF0000"/>
      <name val="Arial1"/>
      <charset val="1"/>
    </font>
    <font>
      <sz val="10"/>
      <color rgb="FFFFFFFF"/>
      <name val="Liberation Sans1"/>
      <family val="2"/>
      <charset val="1"/>
    </font>
    <font>
      <b/>
      <sz val="10"/>
      <color rgb="FF000000"/>
      <name val="Liberation Sans1"/>
      <family val="2"/>
      <charset val="1"/>
    </font>
    <font>
      <sz val="10"/>
      <color rgb="FFFF0000"/>
      <name val="Liberation Sans1"/>
      <family val="2"/>
      <charset val="1"/>
    </font>
    <font>
      <b/>
      <sz val="10"/>
      <color rgb="FFFFFFFF"/>
      <name val="Liberation Sans1"/>
      <family val="2"/>
      <charset val="1"/>
    </font>
    <font>
      <i/>
      <sz val="10"/>
      <color rgb="FF808080"/>
      <name val="Liberation Sans1"/>
      <family val="2"/>
      <charset val="1"/>
    </font>
    <font>
      <sz val="10"/>
      <color rgb="FF008000"/>
      <name val="Liberation Sans1"/>
      <family val="2"/>
      <charset val="1"/>
    </font>
    <font>
      <b/>
      <sz val="24"/>
      <color rgb="FF000000"/>
      <name val="Liberation Sans1"/>
      <family val="2"/>
      <charset val="1"/>
    </font>
    <font>
      <sz val="18"/>
      <color rgb="FF000000"/>
      <name val="Liberation Sans1"/>
      <family val="2"/>
      <charset val="1"/>
    </font>
    <font>
      <sz val="12"/>
      <color rgb="FF000000"/>
      <name val="Liberation Sans1"/>
      <family val="2"/>
      <charset val="1"/>
    </font>
    <font>
      <b/>
      <i/>
      <sz val="16"/>
      <color rgb="FF000000"/>
      <name val="Liberation Sans1"/>
      <family val="2"/>
      <charset val="1"/>
    </font>
    <font>
      <u/>
      <sz val="10"/>
      <color rgb="FF0000FF"/>
      <name val="Liberation Sans1"/>
      <family val="2"/>
      <charset val="1"/>
    </font>
    <font>
      <sz val="10"/>
      <color rgb="FF993300"/>
      <name val="Liberation Sans1"/>
      <family val="2"/>
      <charset val="1"/>
    </font>
    <font>
      <sz val="10"/>
      <color rgb="FF333333"/>
      <name val="Liberation Sans1"/>
      <family val="2"/>
      <charset val="1"/>
    </font>
    <font>
      <b/>
      <i/>
      <u/>
      <sz val="11"/>
      <color rgb="FF000000"/>
      <name val="Liberation Sans1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E6B9B8"/>
      </patternFill>
    </fill>
    <fill>
      <patternFill patternType="solid">
        <fgColor rgb="FFFF8080"/>
        <bgColor rgb="FFFF9900"/>
      </patternFill>
    </fill>
    <fill>
      <patternFill patternType="solid">
        <fgColor rgb="FFFF0000"/>
        <bgColor rgb="FFC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7">
    <xf numFmtId="0" fontId="0" fillId="0" borderId="0"/>
    <xf numFmtId="165" fontId="1" fillId="0" borderId="0" applyBorder="0" applyProtection="0"/>
    <xf numFmtId="0" fontId="4" fillId="0" borderId="0" applyBorder="0" applyProtection="0"/>
    <xf numFmtId="0" fontId="6" fillId="0" borderId="0"/>
    <xf numFmtId="0" fontId="13" fillId="3" borderId="0" applyBorder="0" applyProtection="0"/>
    <xf numFmtId="0" fontId="13" fillId="4" borderId="0" applyBorder="0" applyProtection="0"/>
    <xf numFmtId="0" fontId="14" fillId="5" borderId="0" applyBorder="0" applyProtection="0"/>
    <xf numFmtId="0" fontId="14" fillId="0" borderId="0" applyBorder="0" applyProtection="0"/>
    <xf numFmtId="0" fontId="15" fillId="6" borderId="0" applyBorder="0" applyProtection="0"/>
    <xf numFmtId="0" fontId="16" fillId="7" borderId="0" applyBorder="0" applyProtection="0"/>
    <xf numFmtId="0" fontId="16" fillId="7" borderId="0" applyBorder="0" applyProtection="0"/>
    <xf numFmtId="0" fontId="17" fillId="0" borderId="0" applyBorder="0" applyProtection="0"/>
    <xf numFmtId="0" fontId="18" fillId="8" borderId="0" applyBorder="0" applyProtection="0"/>
    <xf numFmtId="0" fontId="6" fillId="0" borderId="0" applyBorder="0" applyProtection="0"/>
    <xf numFmtId="0" fontId="19" fillId="0" borderId="0" applyBorder="0" applyProtection="0"/>
    <xf numFmtId="0" fontId="20" fillId="0" borderId="0" applyBorder="0" applyProtection="0"/>
    <xf numFmtId="0" fontId="21" fillId="0" borderId="0" applyBorder="0" applyProtection="0"/>
    <xf numFmtId="0" fontId="22" fillId="0" borderId="0" applyBorder="0" applyProtection="0">
      <alignment horizontal="center" textRotation="90"/>
    </xf>
    <xf numFmtId="0" fontId="23" fillId="0" borderId="0" applyBorder="0" applyProtection="0"/>
    <xf numFmtId="165" fontId="1" fillId="0" borderId="0" applyBorder="0" applyProtection="0"/>
    <xf numFmtId="0" fontId="24" fillId="9" borderId="0" applyBorder="0" applyProtection="0"/>
    <xf numFmtId="0" fontId="25" fillId="9" borderId="4" applyProtection="0"/>
    <xf numFmtId="0" fontId="26" fillId="0" borderId="0" applyBorder="0" applyProtection="0"/>
    <xf numFmtId="166" fontId="2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15" fillId="0" borderId="0" applyBorder="0" applyProtection="0"/>
  </cellStyleXfs>
  <cellXfs count="52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/>
    <xf numFmtId="49" fontId="2" fillId="0" borderId="2" xfId="0" applyNumberFormat="1" applyFont="1" applyFill="1" applyBorder="1" applyAlignment="1">
      <alignment horizontal="center" vertical="center" wrapText="1"/>
    </xf>
    <xf numFmtId="165" fontId="3" fillId="0" borderId="2" xfId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2" xfId="2" applyFill="1" applyBorder="1" applyAlignment="1" applyProtection="1">
      <alignment horizontal="center" vertical="center" wrapText="1"/>
    </xf>
    <xf numFmtId="0" fontId="4" fillId="0" borderId="2" xfId="2" applyFill="1" applyBorder="1" applyAlignment="1" applyProtection="1">
      <alignment wrapText="1"/>
    </xf>
    <xf numFmtId="0" fontId="2" fillId="0" borderId="2" xfId="2" applyFont="1" applyFill="1" applyBorder="1" applyAlignment="1" applyProtection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165" fontId="2" fillId="0" borderId="2" xfId="1" applyFont="1" applyFill="1" applyBorder="1" applyAlignment="1" applyProtection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165" fontId="2" fillId="0" borderId="2" xfId="1" applyFont="1" applyFill="1" applyBorder="1" applyAlignment="1" applyProtection="1">
      <alignment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 applyProtection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2" xfId="2" applyFont="1" applyFill="1" applyBorder="1" applyAlignment="1" applyProtection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2" applyFill="1" applyBorder="1" applyAlignment="1">
      <alignment wrapText="1"/>
    </xf>
    <xf numFmtId="0" fontId="2" fillId="0" borderId="2" xfId="2" applyFont="1" applyFill="1" applyBorder="1" applyAlignment="1" applyProtection="1">
      <alignment horizontal="left" vertical="center" wrapText="1"/>
    </xf>
    <xf numFmtId="0" fontId="2" fillId="0" borderId="2" xfId="2" applyFont="1" applyFill="1" applyBorder="1" applyAlignment="1" applyProtection="1">
      <alignment vertical="center" wrapText="1"/>
    </xf>
    <xf numFmtId="0" fontId="4" fillId="0" borderId="2" xfId="2" applyFill="1" applyBorder="1" applyAlignment="1" applyProtection="1">
      <alignment horizontal="center" vertical="center"/>
    </xf>
    <xf numFmtId="0" fontId="3" fillId="0" borderId="0" xfId="0" applyFont="1" applyFill="1"/>
    <xf numFmtId="165" fontId="2" fillId="0" borderId="2" xfId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2" xfId="2" applyFill="1" applyBorder="1" applyAlignment="1" applyProtection="1">
      <alignment horizontal="left" vertical="center" wrapText="1"/>
    </xf>
    <xf numFmtId="0" fontId="7" fillId="2" borderId="2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8" fillId="0" borderId="3" xfId="3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0" fillId="0" borderId="0" xfId="3" applyFont="1" applyAlignment="1">
      <alignment horizontal="left"/>
    </xf>
    <xf numFmtId="0" fontId="11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10" fillId="0" borderId="0" xfId="3" applyFont="1" applyBorder="1" applyAlignment="1">
      <alignment horizontal="left"/>
    </xf>
    <xf numFmtId="49" fontId="12" fillId="0" borderId="0" xfId="3" applyNumberFormat="1" applyFont="1" applyBorder="1" applyAlignment="1">
      <alignment horizontal="right" vertical="center"/>
    </xf>
  </cellXfs>
  <cellStyles count="27">
    <cellStyle name="Accent 1 5" xfId="4"/>
    <cellStyle name="Accent 2 6" xfId="5"/>
    <cellStyle name="Accent 3 7" xfId="6"/>
    <cellStyle name="Accent 4" xfId="7"/>
    <cellStyle name="Bad 8" xfId="8"/>
    <cellStyle name="Error 9" xfId="9"/>
    <cellStyle name="Error 9 2" xfId="10"/>
    <cellStyle name="Footnote 10" xfId="11"/>
    <cellStyle name="Good 11" xfId="12"/>
    <cellStyle name="Graphics" xfId="13"/>
    <cellStyle name="Heading (user) 12" xfId="14"/>
    <cellStyle name="Heading 1 13" xfId="15"/>
    <cellStyle name="Heading 2 14" xfId="16"/>
    <cellStyle name="Heading1" xfId="17"/>
    <cellStyle name="Hiperlink" xfId="2" builtinId="8"/>
    <cellStyle name="Hyperlink 15" xfId="18"/>
    <cellStyle name="Moeda" xfId="1" builtinId="4"/>
    <cellStyle name="Moeda 2" xfId="19"/>
    <cellStyle name="Neutral 16" xfId="20"/>
    <cellStyle name="Normal" xfId="0" builtinId="0"/>
    <cellStyle name="Normal 2" xfId="3"/>
    <cellStyle name="Note 17" xfId="21"/>
    <cellStyle name="Result" xfId="22"/>
    <cellStyle name="Result2" xfId="23"/>
    <cellStyle name="Status 18" xfId="24"/>
    <cellStyle name="Text 19" xfId="25"/>
    <cellStyle name="Warning 20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952500</xdr:colOff>
      <xdr:row>0</xdr:row>
      <xdr:rowOff>824565</xdr:rowOff>
    </xdr:to>
    <xdr:pic>
      <xdr:nvPicPr>
        <xdr:cNvPr id="2" name="Figuras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828800" cy="18639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pam.mp.br/images/transparencia/Notas_Fiscais/07.2022/NFS_4019_2022_JF_TECNOLOGIA_41cfd.pdf" TargetMode="External"/><Relationship Id="rId21" Type="http://schemas.openxmlformats.org/officeDocument/2006/relationships/hyperlink" Target="https://www.mpam.mp.br/images/transparencia/Notas_Fiscais/07.2022/NFS_2917_2022_ECOSEGME_d7e2f.pdf" TargetMode="External"/><Relationship Id="rId42" Type="http://schemas.openxmlformats.org/officeDocument/2006/relationships/hyperlink" Target="https://www.mpam.mp.br/images/Contratos/2021/CONTRATOS/CT_n_019-2021-MP-PGJ_a6c0b.pdf" TargetMode="External"/><Relationship Id="rId47" Type="http://schemas.openxmlformats.org/officeDocument/2006/relationships/hyperlink" Target="https://www.mpam.mp.br/images/transparencia/Notas_Fiscais/07.2022/NFS_2225_2022_A_ALVES_FARIAS_da3b9.pdf" TargetMode="External"/><Relationship Id="rId63" Type="http://schemas.openxmlformats.org/officeDocument/2006/relationships/hyperlink" Target="mpam.mp.br/images/Contratos/2021/CONTRATOS/CC%20n&#186;%20008-2021-MP-PGJ_80ff0.pdf" TargetMode="External"/><Relationship Id="rId68" Type="http://schemas.openxmlformats.org/officeDocument/2006/relationships/hyperlink" Target="https://www.mpam.mp.br/images/Contratos/2021/CONTRATOS/CC%20n%C2%BA%20004-2021-MP-PGJ_cef9f.pdf" TargetMode="External"/><Relationship Id="rId84" Type="http://schemas.openxmlformats.org/officeDocument/2006/relationships/hyperlink" Target="https://www.mpam.mp.br/images/transparencia/Notas_Fiscais/07.2022/NFS_1931960_2022_TRIVALE_d87bf.pdf" TargetMode="External"/><Relationship Id="rId89" Type="http://schemas.openxmlformats.org/officeDocument/2006/relationships/hyperlink" Target="https://www.mpam.mp.br/images/transparencia/Notas_Fiscais/07.2022/FATURA_867462_AMAZONAS_ENERGIA_78d77.pdf" TargetMode="External"/><Relationship Id="rId16" Type="http://schemas.openxmlformats.org/officeDocument/2006/relationships/hyperlink" Target="https://www.mpam.mp.br/images/transparencia/Notas_Fiscais/07.2022/FATURA_300039252464_2022_OI_SA_821a3.pdf" TargetMode="External"/><Relationship Id="rId107" Type="http://schemas.openxmlformats.org/officeDocument/2006/relationships/hyperlink" Target="https://www.mpam.mp.br/images/Contratos/2021/CONVENIOS/Termo_de_Cess%C3%A3o_Onerosa_de_Uso_n%C2%BA_001_2021_TJ_8e094.pdf" TargetMode="External"/><Relationship Id="rId11" Type="http://schemas.openxmlformats.org/officeDocument/2006/relationships/hyperlink" Target="https://www.mpam.mp.br/images/Contratos/2022/Aditivos/2%C2%BA_TA_ao_CT_n%C2%BA_10-2020_1c72c.pdf" TargetMode="External"/><Relationship Id="rId32" Type="http://schemas.openxmlformats.org/officeDocument/2006/relationships/hyperlink" Target="https://www.mpam.mp.br/images/transparencia/Notas_Fiscais/07.2022/NFS_1880_2022_T_N_NETO_2a69b.pdf" TargetMode="External"/><Relationship Id="rId37" Type="http://schemas.openxmlformats.org/officeDocument/2006/relationships/hyperlink" Target="https://www.mpam.mp.br/images/transparencia/Notas_Fiscais/07.2022/FATURA__0345991343__TELEFONICA_BRASIL_33794.pdf" TargetMode="External"/><Relationship Id="rId53" Type="http://schemas.openxmlformats.org/officeDocument/2006/relationships/hyperlink" Target="https://www.mpam.mp.br/images/transparencia/Notas_Fiscais/07.2022/FATURA_300039230301_2022_OI_SA_07053.pdf" TargetMode="External"/><Relationship Id="rId58" Type="http://schemas.openxmlformats.org/officeDocument/2006/relationships/hyperlink" Target="https://www.mpam.mp.br/images/Contratos/2021/CONTRATOS/CT%20n%C2%BA%20001.2021-MP-PGJ_544df.pdf" TargetMode="External"/><Relationship Id="rId74" Type="http://schemas.openxmlformats.org/officeDocument/2006/relationships/hyperlink" Target="https://www.mpam.mp.br/images/Contratos/2021/CONTRATOS/CT_n%C2%BA_034-2021-MP-PGJ_43e8d.pdf" TargetMode="External"/><Relationship Id="rId79" Type="http://schemas.openxmlformats.org/officeDocument/2006/relationships/hyperlink" Target="https://www.mpam.mp.br/images/transparencia/Notas_Fiscais/07.2022/NFS_2369_2022_EYES_NWHERE_471c6.pdf" TargetMode="External"/><Relationship Id="rId102" Type="http://schemas.openxmlformats.org/officeDocument/2006/relationships/hyperlink" Target="https://www.mpam.mp.br/images/transparencia/Notas_Fiscais/07.2022/FATURA__22068992_2022_COHASB_f16ce.pdf" TargetMode="External"/><Relationship Id="rId5" Type="http://schemas.openxmlformats.org/officeDocument/2006/relationships/hyperlink" Target="https://www.mpam.mp.br/images/Contratos/2021/CONTRATOS/CT_n%C2%BA_032-2021-MP-PGJ_e1cce.pdf" TargetMode="External"/><Relationship Id="rId90" Type="http://schemas.openxmlformats.org/officeDocument/2006/relationships/hyperlink" Target="https://www.mpam.mp.br/images/transparencia/Notas_Fiscais/07.2022/NFS_172_2022_e_DAM_RL_DA_SILVA_7ae9d.pdf" TargetMode="External"/><Relationship Id="rId95" Type="http://schemas.openxmlformats.org/officeDocument/2006/relationships/hyperlink" Target="https://www.mpam.mp.br/images/transparencia/Notas_Fiscais/07.2022/FATURA__284870620226_2022_COSAMA_db2c1.pdf" TargetMode="External"/><Relationship Id="rId22" Type="http://schemas.openxmlformats.org/officeDocument/2006/relationships/hyperlink" Target="https://www.mpam.mp.br/images/transparencia/Notas_Fiscais/07.2022/NFS_2273_2022_G_REFRIGERA%C3%87%C3%83O_6469f.pdf" TargetMode="External"/><Relationship Id="rId27" Type="http://schemas.openxmlformats.org/officeDocument/2006/relationships/hyperlink" Target="https://www.mpam.mp.br/images/transparencia/Notas_Fiscais/07.2022/NFS_4138_2022_JF_TECNOLOGIA_55170.pdf" TargetMode="External"/><Relationship Id="rId43" Type="http://schemas.openxmlformats.org/officeDocument/2006/relationships/hyperlink" Target="https://www.mpam.mp.br/images/Contratos/2021/CONTRATOS/CT_n_019-2021-MP-PGJ_a6c0b.pdf" TargetMode="External"/><Relationship Id="rId48" Type="http://schemas.openxmlformats.org/officeDocument/2006/relationships/hyperlink" Target="https://www.mpam.mp.br/images/transparencia/Notas_Fiscais/07.2022/NFS_448232_2022_SOFTPLAN_bf165.pdf" TargetMode="External"/><Relationship Id="rId64" Type="http://schemas.openxmlformats.org/officeDocument/2006/relationships/hyperlink" Target="https://www.mpam.mp.br/images/Contratos/2021/CONTRATOS/CT_n_019-2021-MP-PGJ_a6c0b.pdf" TargetMode="External"/><Relationship Id="rId69" Type="http://schemas.openxmlformats.org/officeDocument/2006/relationships/hyperlink" Target="https://www.mpam.mp.br/images/Contratos/2021/CONTRATOS/CT%20n%C2%BA%20010-2021-%20MP-PGJ_48eba.pdf" TargetMode="External"/><Relationship Id="rId80" Type="http://schemas.openxmlformats.org/officeDocument/2006/relationships/hyperlink" Target="https://www.mpam.mp.br/images/transparencia/Notas_Fiscais/07.2022/FATURA_0300039262103_2022_OI_SA_ce183.pdf" TargetMode="External"/><Relationship Id="rId85" Type="http://schemas.openxmlformats.org/officeDocument/2006/relationships/hyperlink" Target="https://www.mpam.mp.br/images/transparencia/Notas_Fiscais/07.2022/NFS_1931960_2022_TRIVALE_d87bf.pdf" TargetMode="External"/><Relationship Id="rId12" Type="http://schemas.openxmlformats.org/officeDocument/2006/relationships/hyperlink" Target="https://www.mpam.mp.br/images/Contratos/2022/Aditivos/1_TA_%C3%A0_CC_n.%C2%BA_007-2021_-_MP-PGJ_13363.pdf" TargetMode="External"/><Relationship Id="rId17" Type="http://schemas.openxmlformats.org/officeDocument/2006/relationships/hyperlink" Target="https://www.mpam.mp.br/images/transparencia/Notas_Fiscais/07.2022/FATURA_300039256145_2022_OI_SA_8dd91.pdf" TargetMode="External"/><Relationship Id="rId33" Type="http://schemas.openxmlformats.org/officeDocument/2006/relationships/hyperlink" Target="https://www.mpam.mp.br/images/transparencia/Notas_Fiscais/07.2022/NFS_1485_2022_GIBBOR_65d7e.pdf" TargetMode="External"/><Relationship Id="rId38" Type="http://schemas.openxmlformats.org/officeDocument/2006/relationships/hyperlink" Target="https://www.mpam.mp.br/images/Contratos/2021/ADITIVOS/3%C2%BA%20TA%20ao%20CT%20n%C2%BA%20024-2018-MP-PGJ_84cc3.pdf" TargetMode="External"/><Relationship Id="rId59" Type="http://schemas.openxmlformats.org/officeDocument/2006/relationships/hyperlink" Target="https://www.mpam.mp.br/images/Contratos/2021/CONTRATOS/CT_n%C2%BA_032-2021-MP-PGJ_e1cce.pdf" TargetMode="External"/><Relationship Id="rId103" Type="http://schemas.openxmlformats.org/officeDocument/2006/relationships/hyperlink" Target="https://www.mpam.mp.br/images/transparencia/Notas_Fiscais/07.2022/NFS_5755_2022_SENCINET_bb38e.pdf" TargetMode="External"/><Relationship Id="rId108" Type="http://schemas.openxmlformats.org/officeDocument/2006/relationships/printerSettings" Target="../printerSettings/printerSettings1.bin"/><Relationship Id="rId54" Type="http://schemas.openxmlformats.org/officeDocument/2006/relationships/hyperlink" Target="https://www.mpam.mp.br/images/transparencia/Notas_Fiscais/07.2022/NFS_7979_2022_SIDI_93279.pdf" TargetMode="External"/><Relationship Id="rId70" Type="http://schemas.openxmlformats.org/officeDocument/2006/relationships/hyperlink" Target="https://www.mpam.mp.br/images/Contratos/2017/Aditivos/6_TA_%C3%A0_CT_n.%C2%BA_029-2016_-_MP-PGJ_98a65.pdf" TargetMode="External"/><Relationship Id="rId75" Type="http://schemas.openxmlformats.org/officeDocument/2006/relationships/hyperlink" Target="https://www.mpam.mp.br/images/Contratos/2021/CONTRATOS/CC%20N%C2%BA%20010.2021%20-%20MP-PGJ_30204.pdf" TargetMode="External"/><Relationship Id="rId91" Type="http://schemas.openxmlformats.org/officeDocument/2006/relationships/hyperlink" Target="https://www.mpam.mp.br/images/transparencia/Notas_Fiscais/07.2022/FATURA_0300039262939_2022_OI_SA_1e2d5.pdf" TargetMode="External"/><Relationship Id="rId96" Type="http://schemas.openxmlformats.org/officeDocument/2006/relationships/hyperlink" Target="https://www.mpam.mp.br/images/transparencia/Notas_Fiscais/07.2022/FATURA__220980620227_2022_COSAMA_5f036.pdf" TargetMode="External"/><Relationship Id="rId1" Type="http://schemas.openxmlformats.org/officeDocument/2006/relationships/hyperlink" Target="https://www.mpam.mp.br/images/Contratos/2021/ADITIVOS/4%C2%BA_TA_ao_CT_035-2018-MP-PGJ_76165.pdf" TargetMode="External"/><Relationship Id="rId6" Type="http://schemas.openxmlformats.org/officeDocument/2006/relationships/hyperlink" Target="https://www.mpam.mp.br/images/Contratos/2022/Aditivos/5%C2%BA_TA_ao_CT_04-2018_-_MPE-PGJ_5a23b.pdf" TargetMode="External"/><Relationship Id="rId15" Type="http://schemas.openxmlformats.org/officeDocument/2006/relationships/hyperlink" Target="https://www.mpam.mp.br/images/transparencia/Notas_Fiscais/07.2022/FATURA_300039252465_2022_OI_SA_db9b5.pdf" TargetMode="External"/><Relationship Id="rId23" Type="http://schemas.openxmlformats.org/officeDocument/2006/relationships/hyperlink" Target="https://www.mpam.mp.br/images/transparencia/Notas_Fiscais/07.2022/NFS_2274_2022_G_REFRIGERA%C3%87%C3%83O_15af5.pdf" TargetMode="External"/><Relationship Id="rId28" Type="http://schemas.openxmlformats.org/officeDocument/2006/relationships/hyperlink" Target="https://www.mpam.mp.br/images/transparencia/Notas_Fiscais/07.2022/FATURA_1194791_2022_SERVI%C3%87O_AUTONOMI_DE_AGUA_E_ESGOTO_DE_IRANDUBA_7ea54.pdf" TargetMode="External"/><Relationship Id="rId36" Type="http://schemas.openxmlformats.org/officeDocument/2006/relationships/hyperlink" Target="https://www.mpam.mp.br/images/transparencia/Notas_Fiscais/07.2022/NFS_409_2022_DAHORA_PUBLICIDADE_1c8e4.pdf" TargetMode="External"/><Relationship Id="rId49" Type="http://schemas.openxmlformats.org/officeDocument/2006/relationships/hyperlink" Target="https://www.mpam.mp.br/images/transparencia/Notas_Fiscais/07.2022/NFS_448233_2022_SOFTPLAN_ae9ab.pdf" TargetMode="External"/><Relationship Id="rId57" Type="http://schemas.openxmlformats.org/officeDocument/2006/relationships/hyperlink" Target="https://www.mpam.mp.br/images/Contratos/2022/Aditivos/1_TA_ao_CT_n.%C2%BA_006-2021_-_MP-PGJ_251d8.pdf" TargetMode="External"/><Relationship Id="rId106" Type="http://schemas.openxmlformats.org/officeDocument/2006/relationships/hyperlink" Target="https://www.mpam.mp.br/images/Contratos/2017/Aditivos/6_TA_%C3%A0_CT_n.%C2%BA_029-2016_-_MP-PGJ_98a65.pdf" TargetMode="External"/><Relationship Id="rId10" Type="http://schemas.openxmlformats.org/officeDocument/2006/relationships/hyperlink" Target="https://www.mpam.mp.br/images/Contratos/2022/Aditivos/5_TA_%C3%A0_CT_n.%C2%BA_010-2017_-_MP-PGJ_21703.pdf" TargetMode="External"/><Relationship Id="rId31" Type="http://schemas.openxmlformats.org/officeDocument/2006/relationships/hyperlink" Target="https://www.mpam.mp.br/images/transparencia/Notas_Fiscais/07.2022/FATURA_29091288304786660-2_2022_CREA-AM_50a3e.pdf" TargetMode="External"/><Relationship Id="rId44" Type="http://schemas.openxmlformats.org/officeDocument/2006/relationships/hyperlink" Target="https://www.mpam.mp.br/images/Contratos/2021/CONTRATOS/CT_n_019-2021-MP-PGJ_a6c0b.pdf" TargetMode="External"/><Relationship Id="rId52" Type="http://schemas.openxmlformats.org/officeDocument/2006/relationships/hyperlink" Target="https://www.mpam.mp.br/images/transparencia/Notas_Fiscais/07.2022/FATURA__62297_CORREIOS_697d2.pdf" TargetMode="External"/><Relationship Id="rId60" Type="http://schemas.openxmlformats.org/officeDocument/2006/relationships/hyperlink" Target="https://www.mpam.mp.br/images/Contratos/2021/CONTRATOS/CT_n%C2%BA_033-2021-MP-PGJ_08179.pdf" TargetMode="External"/><Relationship Id="rId65" Type="http://schemas.openxmlformats.org/officeDocument/2006/relationships/hyperlink" Target="https://www.mpam.mp.br/images/Contratos/2022/Aditivos/5_TA_%C3%A0_CT_n.%C2%BA_010-2017_-_MP-PGJ_21703.pdf" TargetMode="External"/><Relationship Id="rId73" Type="http://schemas.openxmlformats.org/officeDocument/2006/relationships/hyperlink" Target="https://www.mpam.mp.br/images/Contratos/2021/ADITIVOS/3%C2%BA%20TA%20ao%20CT%20n%C2%BA%20024-2018-MP-PGJ_84cc3.pdf" TargetMode="External"/><Relationship Id="rId78" Type="http://schemas.openxmlformats.org/officeDocument/2006/relationships/hyperlink" Target="https://www.mpam.mp.br/images/transparencia/Notas_Fiscais/07.2022/FATURA_06236502_2022_AMAZONAS_ENERGIA_a8315.pdf" TargetMode="External"/><Relationship Id="rId81" Type="http://schemas.openxmlformats.org/officeDocument/2006/relationships/hyperlink" Target="https://www.mpam.mp.br/images/transparencia/Notas_Fiscais/07.2022/Despacho_479_2022_CDEMP_65463.pdf" TargetMode="External"/><Relationship Id="rId86" Type="http://schemas.openxmlformats.org/officeDocument/2006/relationships/hyperlink" Target="https://www.mpam.mp.br/images/transparencia/Notas_Fiscais/07.2022/FATURA_1487105_2022_MANAUS_AMBIENTAL_5c27d.pdf" TargetMode="External"/><Relationship Id="rId94" Type="http://schemas.openxmlformats.org/officeDocument/2006/relationships/hyperlink" Target="https://www.mpam.mp.br/images/transparencia/Notas_Fiscais/07.2022/FATURA__172460620229_2022_COSAMA_16d90.pdf" TargetMode="External"/><Relationship Id="rId99" Type="http://schemas.openxmlformats.org/officeDocument/2006/relationships/hyperlink" Target="https://www.mpam.mp.br/images/transparencia/Notas_Fiscais/07.2022/NFS_270_2022_CASA_NOVA_ef9c0.pdf" TargetMode="External"/><Relationship Id="rId101" Type="http://schemas.openxmlformats.org/officeDocument/2006/relationships/hyperlink" Target="https://www.mpam.mp.br/images/transparencia/Notas_Fiscais/07.2022/NFS_37064_2022_GARTNER_52189.pdf" TargetMode="External"/><Relationship Id="rId4" Type="http://schemas.openxmlformats.org/officeDocument/2006/relationships/hyperlink" Target="https://www.mpam.mp.br/images/Contratos/2021/ADITIVOS/4%C2%BA_TA_ao_CT_035-2018-MP-PGJ_76165.pdf" TargetMode="External"/><Relationship Id="rId9" Type="http://schemas.openxmlformats.org/officeDocument/2006/relationships/hyperlink" Target="https://www.mpam.mp.br/images/Contratos/2022/Aditivos/2%C2%BA_TA_ao_CT_n%C2%BA_10-2020_1c72c.pdf" TargetMode="External"/><Relationship Id="rId13" Type="http://schemas.openxmlformats.org/officeDocument/2006/relationships/hyperlink" Target="https://www.mpam.mp.br/images/Contratos/2022/Aditivos/1_TA_%C3%A0_CC_n.%C2%BA_007-2021_-_MP-PGJ_13363.pdf" TargetMode="External"/><Relationship Id="rId18" Type="http://schemas.openxmlformats.org/officeDocument/2006/relationships/hyperlink" Target="https://www.mpam.mp.br/images/transparencia/Notas_Fiscais/07.2022/FATURA__0300039258601_OI_SA_4675b.pdf" TargetMode="External"/><Relationship Id="rId39" Type="http://schemas.openxmlformats.org/officeDocument/2006/relationships/hyperlink" Target="https://www.mpam.mp.br/images/Contratos/2021/ADITIVOS/1&#186;_TA_ao_CT_N&#186;_015-2020-MP-PGJ_49020.pdf" TargetMode="External"/><Relationship Id="rId109" Type="http://schemas.openxmlformats.org/officeDocument/2006/relationships/drawing" Target="../drawings/drawing1.xml"/><Relationship Id="rId34" Type="http://schemas.openxmlformats.org/officeDocument/2006/relationships/hyperlink" Target="https://www.mpam.mp.br/images/transparencia/Notas_Fiscais/07.2022/FATURA_AM20220325260_2022_CREA-AM_38a43.pdf" TargetMode="External"/><Relationship Id="rId50" Type="http://schemas.openxmlformats.org/officeDocument/2006/relationships/hyperlink" Target="https://www.mpam.mp.br/images/transparencia/Notas_Fiscais/07.2022/NFS_448231_2022_SOFTPLAN_c7436.pdf" TargetMode="External"/><Relationship Id="rId55" Type="http://schemas.openxmlformats.org/officeDocument/2006/relationships/hyperlink" Target="https://www.mpam.mp.br/images/Contratos/2017/Aditivos/5%C2%BA_TA_ao_CT_029-2016_-_MP_99068.pdf" TargetMode="External"/><Relationship Id="rId76" Type="http://schemas.openxmlformats.org/officeDocument/2006/relationships/hyperlink" Target="https://www.mpam.mp.br/images/Contratos/2021/CONTRATOS/CT_N%C2%BA_022-2021-MP-PGJ_29d12.pdf" TargetMode="External"/><Relationship Id="rId97" Type="http://schemas.openxmlformats.org/officeDocument/2006/relationships/hyperlink" Target="https://www.mpam.mp.br/images/transparencia/Notas_Fiscais/07.2022/FATURA_0300039262940_2022_OI_SA_0ca93.pdf" TargetMode="External"/><Relationship Id="rId104" Type="http://schemas.openxmlformats.org/officeDocument/2006/relationships/hyperlink" Target="https://www.mpam.mp.br/images/transparencia/Notas_Fiscais/07.2022/FATURA__869937_AMAZONAS_ENERGIA_a212d.pdf" TargetMode="External"/><Relationship Id="rId7" Type="http://schemas.openxmlformats.org/officeDocument/2006/relationships/hyperlink" Target="https://www.mpam.mp.br/images/Contratos/2022/Aditivos/2_TA_%C3%A0_CC_n.%C2%BA_003-2020_-_MP-PGJ_0065d.pdf" TargetMode="External"/><Relationship Id="rId71" Type="http://schemas.openxmlformats.org/officeDocument/2006/relationships/hyperlink" Target="https://www.mpam.mp.br/images/Contratos/2022/Contrato/CT_01-2022-MP-PGJ_fb51d.pdf" TargetMode="External"/><Relationship Id="rId92" Type="http://schemas.openxmlformats.org/officeDocument/2006/relationships/hyperlink" Target="https://www.mpam.mp.br/images/transparencia/Notas_Fiscais/07.2022/FATURA_56167_OCA_VIAGENS_dde6a.pdf" TargetMode="External"/><Relationship Id="rId2" Type="http://schemas.openxmlformats.org/officeDocument/2006/relationships/hyperlink" Target="https://www.mpam.mp.br/images/Contratos/2021/ADITIVOS/4%C2%BA_TA_ao_CT_035-2018-MP-PGJ_76165.pdf" TargetMode="External"/><Relationship Id="rId29" Type="http://schemas.openxmlformats.org/officeDocument/2006/relationships/hyperlink" Target="https://www.mpam.mp.br/images/transparencia/Notas_Fiscais/07.2022/FATURA_1194791_2022_SERVI%C3%87O_AUTONOMI_DE_AGUA_E_ESGOTO_DE_IRANDUBA_7ea54.pdf" TargetMode="External"/><Relationship Id="rId24" Type="http://schemas.openxmlformats.org/officeDocument/2006/relationships/hyperlink" Target="https://www.mpam.mp.br/images/transparencia/Notas_Fiscais/07.2022/NFS_2282_2022_G_REFRIGERA%C3%87%C3%83O_86d0f.pdf" TargetMode="External"/><Relationship Id="rId40" Type="http://schemas.openxmlformats.org/officeDocument/2006/relationships/hyperlink" Target="https://www.mpam.mp.br/images/Contratos/2021/CONTRATOS/CT%20N%C2%BA%20011-2021-MP-PGJ_074e9.pdf" TargetMode="External"/><Relationship Id="rId45" Type="http://schemas.openxmlformats.org/officeDocument/2006/relationships/hyperlink" Target="https://www.mpam.mp.br/images/Contratos/2021/ADITIVOS/2%20TA%20ao%20CT%20n%C2%BA%20018-2019-MP-PGJ_5b536.pdf" TargetMode="External"/><Relationship Id="rId66" Type="http://schemas.openxmlformats.org/officeDocument/2006/relationships/hyperlink" Target="https://www.mpam.mp.br/images/Contratos/2021/CONTRATOS/CT%20n%C2%BA%20005-2021%20-%20MP-PGJ_c4a72.pdf" TargetMode="External"/><Relationship Id="rId87" Type="http://schemas.openxmlformats.org/officeDocument/2006/relationships/hyperlink" Target="https://www.mpam.mp.br/images/transparencia/Notas_Fiscais/07.2022/NFS_448230_2022_SOFTPLAN_c4a0e.pdf" TargetMode="External"/><Relationship Id="rId61" Type="http://schemas.openxmlformats.org/officeDocument/2006/relationships/hyperlink" Target="https://www.mpam.mp.br/images/Contratos/2021/ADITIVOS/1%C2%BA_TA_ao_CT_N%C2%BA_015-2020-MP-PGJ_49020.pdf" TargetMode="External"/><Relationship Id="rId82" Type="http://schemas.openxmlformats.org/officeDocument/2006/relationships/hyperlink" Target="https://www.mpam.mp.br/images/transparencia/Notas_Fiscais/07.2022/NFS_2370_2022_EYES_NWHERE_3b2e5.pdf" TargetMode="External"/><Relationship Id="rId19" Type="http://schemas.openxmlformats.org/officeDocument/2006/relationships/hyperlink" Target="https://www.mpam.mp.br/images/transparencia/Notas_Fiscais/07.2022/Memorando_75_2022_FUNDO_DE_MODERNIZA%C3%87%C3%83O_9edc2.pdf" TargetMode="External"/><Relationship Id="rId14" Type="http://schemas.openxmlformats.org/officeDocument/2006/relationships/hyperlink" Target="https://www.mpam.mp.br/images/Contratos/2022/Aditivos/5_TA_%C3%A0_CT_n.%C2%BA_010-2017_-_MP-PGJ_21703.pdf" TargetMode="External"/><Relationship Id="rId30" Type="http://schemas.openxmlformats.org/officeDocument/2006/relationships/hyperlink" Target="https://www.mpam.mp.br/images/transparencia/Notas_Fiscais/07.2022/NFS_1914365_2022_TRIVALE_85e94.pdf" TargetMode="External"/><Relationship Id="rId35" Type="http://schemas.openxmlformats.org/officeDocument/2006/relationships/hyperlink" Target="https://www.mpam.mp.br/images/transparencia/Notas_Fiscais/07.2022/FATURA_AM20220325739_2022_CREA-AM_6f9f9.pdf" TargetMode="External"/><Relationship Id="rId56" Type="http://schemas.openxmlformats.org/officeDocument/2006/relationships/hyperlink" Target="https://www.mpam.mp.br/images/Contratos/2021/ADITIVOS/4%C2%BA_TA_ai_CT_44-2018-MP-PGJ_971f0.pdf" TargetMode="External"/><Relationship Id="rId77" Type="http://schemas.openxmlformats.org/officeDocument/2006/relationships/hyperlink" Target="https://www.mpam.mp.br/images/transparencia/Notas_Fiscais/07.2022/NFS_6340_2022_MAPROTEM_b784a.pdf" TargetMode="External"/><Relationship Id="rId100" Type="http://schemas.openxmlformats.org/officeDocument/2006/relationships/hyperlink" Target="https://www.mpam.mp.br/images/transparencia/Notas_Fiscais/07.2022/NFS_1891_2022_TN_NETO_bdf9c.pdf" TargetMode="External"/><Relationship Id="rId105" Type="http://schemas.openxmlformats.org/officeDocument/2006/relationships/hyperlink" Target="https://www.mpam.mp.br/images/Contratos/2021/CONTRATOS/CT_n%C2%BA_023-2021-MP-PGJ_929ad.pdf" TargetMode="External"/><Relationship Id="rId8" Type="http://schemas.openxmlformats.org/officeDocument/2006/relationships/hyperlink" Target="https://www.mpam.mp.br/images/Contratos/2022/Aditivos/5_TA_%C3%A0_CT_n.%C2%BA_010-2017_-_MP-PGJ_21703.pdf" TargetMode="External"/><Relationship Id="rId51" Type="http://schemas.openxmlformats.org/officeDocument/2006/relationships/hyperlink" Target="https://www.mpam.mp.br/images/transparencia/Notas_Fiscais/07.2022/FATURA__0300039256982_OI_SA_97e75.pdf" TargetMode="External"/><Relationship Id="rId72" Type="http://schemas.openxmlformats.org/officeDocument/2006/relationships/hyperlink" Target="https://www.mpam.mp.br/images/Contratos/2021/CONTRATOS/CT%20n%C2%BA%20008-2021-MP-PGJ_fc26f.pdf" TargetMode="External"/><Relationship Id="rId93" Type="http://schemas.openxmlformats.org/officeDocument/2006/relationships/hyperlink" Target="https://www.mpam.mp.br/images/transparencia/Notas_Fiscais/07.2022/FATURA__049430620226_2022_COSAMA_35390.pdf" TargetMode="External"/><Relationship Id="rId98" Type="http://schemas.openxmlformats.org/officeDocument/2006/relationships/hyperlink" Target="https://www.mpam.mp.br/images/transparencia/Notas_Fiscais/07.2022/NFS_1055_2022_EFICAZ_ASSESSORIA_b0411.pdf" TargetMode="External"/><Relationship Id="rId3" Type="http://schemas.openxmlformats.org/officeDocument/2006/relationships/hyperlink" Target="https://www.mpam.mp.br/images/Contratos/2021/ADITIVOS/4%C2%BA_TA_ao_CT_035-2018-MP-PGJ_76165.pdf" TargetMode="External"/><Relationship Id="rId25" Type="http://schemas.openxmlformats.org/officeDocument/2006/relationships/hyperlink" Target="https://www.mpam.mp.br/images/transparencia/Notas_Fiscais/07.2022/FATURA_0300039258600_OI_SA_dec14.pdf" TargetMode="External"/><Relationship Id="rId46" Type="http://schemas.openxmlformats.org/officeDocument/2006/relationships/hyperlink" Target="https://www.mpam.mp.br/images/Contratos/2021/CONTRATOS/CT_n%C2%BA_035-2021-MP-PGJ_83751.pdf" TargetMode="External"/><Relationship Id="rId67" Type="http://schemas.openxmlformats.org/officeDocument/2006/relationships/hyperlink" Target="https://www.mpam.mp.br/images/Contratos/2022/Aditivos/3%C2%BA_TA_ao_CT_02-2019_-_MP-PGJ_e1d4e.pdf" TargetMode="External"/><Relationship Id="rId20" Type="http://schemas.openxmlformats.org/officeDocument/2006/relationships/hyperlink" Target="https://www.mpam.mp.br/images/transparencia/Notas_Fiscais/07.2022/NFS_4114_2022_ELEVADORES_7866e.pdf" TargetMode="External"/><Relationship Id="rId41" Type="http://schemas.openxmlformats.org/officeDocument/2006/relationships/hyperlink" Target="https://www.mpam.mp.br/images/Contratos/2022/Aditivos/4_TA_%C3%A0_CT_n.%C2%BA_011-2018_-_MP-PGJ_58444.pdf" TargetMode="External"/><Relationship Id="rId62" Type="http://schemas.openxmlformats.org/officeDocument/2006/relationships/hyperlink" Target="https://www.mpam.mp.br/images/transparencia/Contratos/2%C2%BA_TA_Contrato_Administrativo_015.2020_trivale_71eac.pdf" TargetMode="External"/><Relationship Id="rId83" Type="http://schemas.openxmlformats.org/officeDocument/2006/relationships/hyperlink" Target="https://www.mpam.mp.br/images/transparencia/Notas_Fiscais/07.2022/NFS_95_2022_BRAGAL_7902c.pdf" TargetMode="External"/><Relationship Id="rId88" Type="http://schemas.openxmlformats.org/officeDocument/2006/relationships/hyperlink" Target="https://www.mpam.mp.br/images/transparencia/Notas_Fiscais/07.2022/NFS_2292_2022_G_REFRIGERA%C3%87%C3%83O_5e7c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view="pageBreakPreview" zoomScale="60" zoomScaleNormal="55" workbookViewId="0">
      <selection activeCell="D10" sqref="D10"/>
    </sheetView>
  </sheetViews>
  <sheetFormatPr defaultRowHeight="15" outlineLevelRow="1"/>
  <cols>
    <col min="1" max="1" width="28.5703125" customWidth="1"/>
    <col min="2" max="2" width="16" customWidth="1"/>
    <col min="3" max="3" width="33.5703125" customWidth="1"/>
    <col min="4" max="4" width="45.28515625" customWidth="1"/>
    <col min="5" max="5" width="29.5703125" customWidth="1"/>
    <col min="6" max="6" width="18.7109375" customWidth="1"/>
    <col min="7" max="7" width="24.5703125" customWidth="1"/>
    <col min="8" max="8" width="25.5703125" customWidth="1"/>
    <col min="9" max="9" width="27.7109375" customWidth="1"/>
    <col min="10" max="10" width="23.28515625" customWidth="1"/>
    <col min="11" max="11" width="19" customWidth="1"/>
    <col min="12" max="12" width="24.140625" bestFit="1" customWidth="1"/>
  </cols>
  <sheetData>
    <row r="1" spans="1:12" ht="65.25" customHeight="1">
      <c r="A1" s="4"/>
      <c r="B1" s="4"/>
      <c r="C1" s="1"/>
      <c r="D1" s="1"/>
      <c r="F1" s="46"/>
      <c r="G1" s="5"/>
      <c r="H1" s="1"/>
      <c r="I1" s="4"/>
      <c r="J1" s="4"/>
      <c r="K1" s="4"/>
    </row>
    <row r="2" spans="1:12" ht="18">
      <c r="A2" s="51" t="s">
        <v>247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2" ht="20.25">
      <c r="A3" s="50" t="s">
        <v>246</v>
      </c>
      <c r="B3" s="50"/>
      <c r="C3" s="50"/>
      <c r="D3" s="50"/>
      <c r="E3" s="50"/>
      <c r="F3" s="46"/>
      <c r="G3" s="5"/>
      <c r="H3" s="1"/>
      <c r="I3" s="4"/>
      <c r="J3" s="4"/>
      <c r="K3" s="4"/>
    </row>
    <row r="4" spans="1:12" ht="20.25">
      <c r="A4" s="47"/>
      <c r="B4" s="47"/>
      <c r="C4" s="49"/>
      <c r="D4" s="48"/>
      <c r="E4" s="47"/>
      <c r="F4" s="46"/>
      <c r="G4" s="5"/>
      <c r="H4" s="1"/>
      <c r="I4" s="4"/>
      <c r="J4" s="4"/>
      <c r="K4" s="4"/>
    </row>
    <row r="5" spans="1:12" ht="18">
      <c r="A5" s="45" t="s">
        <v>245</v>
      </c>
      <c r="B5" s="45"/>
      <c r="C5" s="45"/>
      <c r="D5" s="45"/>
      <c r="E5" s="45"/>
      <c r="F5" s="45"/>
      <c r="G5" s="45"/>
      <c r="H5" s="45"/>
      <c r="I5" s="45"/>
      <c r="J5" s="45"/>
      <c r="K5" s="4"/>
    </row>
    <row r="6" spans="1:12" ht="15.75" outlineLevel="1">
      <c r="A6" s="44" t="s">
        <v>244</v>
      </c>
      <c r="B6" s="44" t="s">
        <v>243</v>
      </c>
      <c r="C6" s="43" t="s">
        <v>242</v>
      </c>
      <c r="D6" s="43" t="s">
        <v>241</v>
      </c>
      <c r="E6" s="43" t="s">
        <v>240</v>
      </c>
      <c r="F6" s="44" t="s">
        <v>239</v>
      </c>
      <c r="G6" s="44" t="s">
        <v>238</v>
      </c>
      <c r="H6" s="43" t="s">
        <v>237</v>
      </c>
      <c r="I6" s="43" t="s">
        <v>236</v>
      </c>
      <c r="J6" s="43" t="s">
        <v>235</v>
      </c>
      <c r="K6" s="43" t="s">
        <v>234</v>
      </c>
    </row>
    <row r="7" spans="1:12" s="15" customFormat="1" ht="120" outlineLevel="1">
      <c r="A7" s="32" t="s">
        <v>233</v>
      </c>
      <c r="B7" s="24">
        <v>1</v>
      </c>
      <c r="C7" s="31">
        <v>76535764000143</v>
      </c>
      <c r="D7" s="30" t="s">
        <v>36</v>
      </c>
      <c r="E7" s="42" t="s">
        <v>232</v>
      </c>
      <c r="F7" s="20" t="s">
        <v>231</v>
      </c>
      <c r="G7" s="29">
        <v>44747</v>
      </c>
      <c r="H7" s="41">
        <v>44747</v>
      </c>
      <c r="I7" s="34" t="s">
        <v>21</v>
      </c>
      <c r="J7" s="28">
        <v>52.35</v>
      </c>
      <c r="K7" s="27" t="s">
        <v>230</v>
      </c>
    </row>
    <row r="8" spans="1:12" s="15" customFormat="1" ht="135" outlineLevel="1">
      <c r="A8" s="32" t="s">
        <v>11</v>
      </c>
      <c r="B8" s="24">
        <v>2</v>
      </c>
      <c r="C8" s="27" t="s">
        <v>229</v>
      </c>
      <c r="D8" s="34" t="s">
        <v>228</v>
      </c>
      <c r="E8" s="21" t="s">
        <v>227</v>
      </c>
      <c r="F8" s="38" t="s">
        <v>226</v>
      </c>
      <c r="G8" s="29">
        <v>44748</v>
      </c>
      <c r="H8" s="29">
        <v>44749</v>
      </c>
      <c r="I8" s="24" t="s">
        <v>21</v>
      </c>
      <c r="J8" s="28">
        <v>5250</v>
      </c>
      <c r="K8" s="27" t="s">
        <v>225</v>
      </c>
    </row>
    <row r="9" spans="1:12" s="15" customFormat="1" ht="135" outlineLevel="1">
      <c r="A9" s="32" t="s">
        <v>11</v>
      </c>
      <c r="B9" s="24">
        <v>3</v>
      </c>
      <c r="C9" s="31">
        <v>76535764000143</v>
      </c>
      <c r="D9" s="30" t="s">
        <v>36</v>
      </c>
      <c r="E9" s="21" t="s">
        <v>224</v>
      </c>
      <c r="F9" s="38" t="s">
        <v>223</v>
      </c>
      <c r="G9" s="29">
        <v>44748</v>
      </c>
      <c r="H9" s="19">
        <v>44749</v>
      </c>
      <c r="I9" s="24" t="s">
        <v>21</v>
      </c>
      <c r="J9" s="40">
        <v>152.06</v>
      </c>
      <c r="K9" s="27" t="s">
        <v>222</v>
      </c>
    </row>
    <row r="10" spans="1:12" s="15" customFormat="1" ht="135" outlineLevel="1">
      <c r="A10" s="32" t="s">
        <v>11</v>
      </c>
      <c r="B10" s="24">
        <v>4</v>
      </c>
      <c r="C10" s="31">
        <v>76535764000143</v>
      </c>
      <c r="D10" s="30" t="s">
        <v>36</v>
      </c>
      <c r="E10" s="21" t="s">
        <v>221</v>
      </c>
      <c r="F10" s="38" t="s">
        <v>220</v>
      </c>
      <c r="G10" s="29">
        <v>44748</v>
      </c>
      <c r="H10" s="29">
        <v>44749</v>
      </c>
      <c r="I10" s="24" t="s">
        <v>21</v>
      </c>
      <c r="J10" s="28">
        <v>4614.24</v>
      </c>
      <c r="K10" s="27" t="s">
        <v>219</v>
      </c>
    </row>
    <row r="11" spans="1:12" s="15" customFormat="1" ht="120" outlineLevel="1">
      <c r="A11" s="32" t="s">
        <v>11</v>
      </c>
      <c r="B11" s="24">
        <v>5</v>
      </c>
      <c r="C11" s="27" t="s">
        <v>218</v>
      </c>
      <c r="D11" s="34" t="s">
        <v>217</v>
      </c>
      <c r="E11" s="35" t="s">
        <v>216</v>
      </c>
      <c r="F11" s="38" t="s">
        <v>215</v>
      </c>
      <c r="G11" s="29">
        <v>44748</v>
      </c>
      <c r="H11" s="29">
        <v>44749</v>
      </c>
      <c r="I11" s="24" t="s">
        <v>21</v>
      </c>
      <c r="J11" s="28">
        <v>7435.2</v>
      </c>
      <c r="K11" s="27" t="s">
        <v>214</v>
      </c>
      <c r="L11" s="39"/>
    </row>
    <row r="12" spans="1:12" s="15" customFormat="1" ht="135" outlineLevel="1">
      <c r="A12" s="32" t="s">
        <v>11</v>
      </c>
      <c r="B12" s="24">
        <v>6</v>
      </c>
      <c r="C12" s="27" t="s">
        <v>213</v>
      </c>
      <c r="D12" s="34" t="s">
        <v>212</v>
      </c>
      <c r="E12" s="21" t="s">
        <v>211</v>
      </c>
      <c r="F12" s="38" t="s">
        <v>210</v>
      </c>
      <c r="G12" s="29">
        <v>44748</v>
      </c>
      <c r="H12" s="29">
        <v>44749</v>
      </c>
      <c r="I12" s="24" t="s">
        <v>21</v>
      </c>
      <c r="J12" s="28">
        <f>4584+216</f>
        <v>4800</v>
      </c>
      <c r="K12" s="27" t="s">
        <v>209</v>
      </c>
    </row>
    <row r="13" spans="1:12" s="15" customFormat="1" ht="135" outlineLevel="1">
      <c r="A13" s="32" t="s">
        <v>11</v>
      </c>
      <c r="B13" s="24">
        <v>7</v>
      </c>
      <c r="C13" s="27" t="s">
        <v>208</v>
      </c>
      <c r="D13" s="34" t="s">
        <v>207</v>
      </c>
      <c r="E13" s="35" t="s">
        <v>206</v>
      </c>
      <c r="F13" s="38" t="s">
        <v>205</v>
      </c>
      <c r="G13" s="29">
        <v>44748</v>
      </c>
      <c r="H13" s="29">
        <v>44749</v>
      </c>
      <c r="I13" s="24" t="s">
        <v>21</v>
      </c>
      <c r="J13" s="28">
        <f>1047.42+52.58</f>
        <v>1100</v>
      </c>
      <c r="K13" s="27" t="s">
        <v>204</v>
      </c>
    </row>
    <row r="14" spans="1:12" s="15" customFormat="1" ht="120" outlineLevel="1">
      <c r="A14" s="32" t="s">
        <v>11</v>
      </c>
      <c r="B14" s="24">
        <v>8</v>
      </c>
      <c r="C14" s="31">
        <v>76535764000143</v>
      </c>
      <c r="D14" s="30" t="s">
        <v>36</v>
      </c>
      <c r="E14" s="21" t="s">
        <v>203</v>
      </c>
      <c r="F14" s="20" t="s">
        <v>202</v>
      </c>
      <c r="G14" s="29">
        <v>44749</v>
      </c>
      <c r="H14" s="29">
        <v>44749</v>
      </c>
      <c r="I14" s="24" t="s">
        <v>21</v>
      </c>
      <c r="J14" s="28">
        <v>12042.99</v>
      </c>
      <c r="K14" s="27" t="s">
        <v>201</v>
      </c>
    </row>
    <row r="15" spans="1:12" s="15" customFormat="1" ht="135" outlineLevel="1">
      <c r="A15" s="32" t="s">
        <v>11</v>
      </c>
      <c r="B15" s="24">
        <v>9</v>
      </c>
      <c r="C15" s="27" t="s">
        <v>176</v>
      </c>
      <c r="D15" s="34" t="s">
        <v>70</v>
      </c>
      <c r="E15" s="21" t="s">
        <v>200</v>
      </c>
      <c r="F15" s="38" t="s">
        <v>199</v>
      </c>
      <c r="G15" s="29">
        <v>44749</v>
      </c>
      <c r="H15" s="29">
        <v>44749</v>
      </c>
      <c r="I15" s="24" t="s">
        <v>21</v>
      </c>
      <c r="J15" s="28">
        <f>6603.19+400.19+120.06+880.42</f>
        <v>8003.86</v>
      </c>
      <c r="K15" s="27" t="s">
        <v>196</v>
      </c>
    </row>
    <row r="16" spans="1:12" s="15" customFormat="1" ht="135" outlineLevel="1">
      <c r="A16" s="32" t="s">
        <v>11</v>
      </c>
      <c r="B16" s="24">
        <v>10</v>
      </c>
      <c r="C16" s="27" t="s">
        <v>176</v>
      </c>
      <c r="D16" s="34" t="s">
        <v>70</v>
      </c>
      <c r="E16" s="21" t="s">
        <v>198</v>
      </c>
      <c r="F16" s="38" t="s">
        <v>197</v>
      </c>
      <c r="G16" s="29">
        <v>44749</v>
      </c>
      <c r="H16" s="29">
        <v>44749</v>
      </c>
      <c r="I16" s="24" t="s">
        <v>21</v>
      </c>
      <c r="J16" s="28">
        <f>16603.08+1006.25+301.87+2213.74</f>
        <v>20124.940000000002</v>
      </c>
      <c r="K16" s="27" t="s">
        <v>196</v>
      </c>
    </row>
    <row r="17" spans="1:11" s="15" customFormat="1" ht="135" outlineLevel="1">
      <c r="A17" s="32" t="s">
        <v>11</v>
      </c>
      <c r="B17" s="24">
        <v>11</v>
      </c>
      <c r="C17" s="27" t="s">
        <v>193</v>
      </c>
      <c r="D17" s="34" t="s">
        <v>192</v>
      </c>
      <c r="E17" s="35" t="s">
        <v>195</v>
      </c>
      <c r="F17" s="38" t="s">
        <v>194</v>
      </c>
      <c r="G17" s="29">
        <v>44749</v>
      </c>
      <c r="H17" s="29">
        <v>44750</v>
      </c>
      <c r="I17" s="24" t="s">
        <v>21</v>
      </c>
      <c r="J17" s="28">
        <f>158533.47+9170.04+1834.01+13863.21</f>
        <v>183400.73</v>
      </c>
      <c r="K17" s="27" t="s">
        <v>189</v>
      </c>
    </row>
    <row r="18" spans="1:11" s="15" customFormat="1" ht="150" outlineLevel="1">
      <c r="A18" s="32" t="s">
        <v>11</v>
      </c>
      <c r="B18" s="24">
        <v>12</v>
      </c>
      <c r="C18" s="27" t="s">
        <v>193</v>
      </c>
      <c r="D18" s="34" t="s">
        <v>192</v>
      </c>
      <c r="E18" s="21" t="s">
        <v>191</v>
      </c>
      <c r="F18" s="38" t="s">
        <v>190</v>
      </c>
      <c r="G18" s="29">
        <v>44749</v>
      </c>
      <c r="H18" s="29">
        <v>44750</v>
      </c>
      <c r="I18" s="24" t="s">
        <v>21</v>
      </c>
      <c r="J18" s="28">
        <f>141799.32+8542.13+1708.43+18792.68</f>
        <v>170842.56</v>
      </c>
      <c r="K18" s="27" t="s">
        <v>189</v>
      </c>
    </row>
    <row r="19" spans="1:11" s="15" customFormat="1" ht="165" outlineLevel="1">
      <c r="A19" s="32" t="s">
        <v>11</v>
      </c>
      <c r="B19" s="24">
        <v>13</v>
      </c>
      <c r="C19" s="27" t="s">
        <v>187</v>
      </c>
      <c r="D19" s="34" t="s">
        <v>186</v>
      </c>
      <c r="E19" s="21" t="s">
        <v>188</v>
      </c>
      <c r="F19" s="38" t="s">
        <v>184</v>
      </c>
      <c r="G19" s="29">
        <v>44750</v>
      </c>
      <c r="H19" s="29">
        <v>44755</v>
      </c>
      <c r="I19" s="24" t="s">
        <v>21</v>
      </c>
      <c r="J19" s="28">
        <v>70</v>
      </c>
      <c r="K19" s="27" t="s">
        <v>183</v>
      </c>
    </row>
    <row r="20" spans="1:11" s="15" customFormat="1" ht="150" outlineLevel="1">
      <c r="A20" s="32" t="s">
        <v>11</v>
      </c>
      <c r="B20" s="24">
        <v>14</v>
      </c>
      <c r="C20" s="27" t="s">
        <v>187</v>
      </c>
      <c r="D20" s="34" t="s">
        <v>186</v>
      </c>
      <c r="E20" s="21" t="s">
        <v>185</v>
      </c>
      <c r="F20" s="38" t="s">
        <v>184</v>
      </c>
      <c r="G20" s="29">
        <v>44750</v>
      </c>
      <c r="H20" s="29">
        <v>44755</v>
      </c>
      <c r="I20" s="24" t="s">
        <v>21</v>
      </c>
      <c r="J20" s="28">
        <v>50</v>
      </c>
      <c r="K20" s="27" t="s">
        <v>183</v>
      </c>
    </row>
    <row r="21" spans="1:11" s="15" customFormat="1" ht="135" outlineLevel="1">
      <c r="A21" s="32" t="s">
        <v>11</v>
      </c>
      <c r="B21" s="24">
        <v>15</v>
      </c>
      <c r="C21" s="31">
        <v>76535764000143</v>
      </c>
      <c r="D21" s="30" t="s">
        <v>36</v>
      </c>
      <c r="E21" s="21" t="s">
        <v>182</v>
      </c>
      <c r="F21" s="38" t="s">
        <v>181</v>
      </c>
      <c r="G21" s="29">
        <v>44753</v>
      </c>
      <c r="H21" s="29">
        <v>44755</v>
      </c>
      <c r="I21" s="24" t="s">
        <v>21</v>
      </c>
      <c r="J21" s="28">
        <v>124.58</v>
      </c>
      <c r="K21" s="27" t="s">
        <v>180</v>
      </c>
    </row>
    <row r="22" spans="1:11" s="15" customFormat="1" ht="135" outlineLevel="1">
      <c r="A22" s="32" t="s">
        <v>11</v>
      </c>
      <c r="B22" s="24">
        <v>16</v>
      </c>
      <c r="C22" s="31">
        <v>76535764000143</v>
      </c>
      <c r="D22" s="30" t="s">
        <v>36</v>
      </c>
      <c r="E22" s="35" t="s">
        <v>179</v>
      </c>
      <c r="F22" s="20" t="s">
        <v>178</v>
      </c>
      <c r="G22" s="29">
        <v>44753</v>
      </c>
      <c r="H22" s="29">
        <v>44755</v>
      </c>
      <c r="I22" s="24" t="s">
        <v>21</v>
      </c>
      <c r="J22" s="28">
        <v>4753.99</v>
      </c>
      <c r="K22" s="27" t="s">
        <v>177</v>
      </c>
    </row>
    <row r="23" spans="1:11" s="15" customFormat="1" ht="150" outlineLevel="1">
      <c r="A23" s="32" t="s">
        <v>11</v>
      </c>
      <c r="B23" s="24">
        <v>17</v>
      </c>
      <c r="C23" s="27" t="s">
        <v>176</v>
      </c>
      <c r="D23" s="34" t="s">
        <v>70</v>
      </c>
      <c r="E23" s="21" t="s">
        <v>175</v>
      </c>
      <c r="F23" s="38" t="s">
        <v>174</v>
      </c>
      <c r="G23" s="29">
        <v>44753</v>
      </c>
      <c r="H23" s="29">
        <v>44755</v>
      </c>
      <c r="I23" s="24" t="s">
        <v>21</v>
      </c>
      <c r="J23" s="28">
        <f>7288.34+441.72+132.52+971.78</f>
        <v>8834.36</v>
      </c>
      <c r="K23" s="27" t="s">
        <v>173</v>
      </c>
    </row>
    <row r="24" spans="1:11" s="15" customFormat="1" ht="120" outlineLevel="1">
      <c r="A24" s="32" t="s">
        <v>11</v>
      </c>
      <c r="B24" s="24">
        <v>18</v>
      </c>
      <c r="C24" s="27" t="s">
        <v>86</v>
      </c>
      <c r="D24" s="34" t="s">
        <v>85</v>
      </c>
      <c r="E24" s="21" t="s">
        <v>172</v>
      </c>
      <c r="F24" s="20" t="s">
        <v>171</v>
      </c>
      <c r="G24" s="29">
        <v>44754</v>
      </c>
      <c r="H24" s="29">
        <v>44755</v>
      </c>
      <c r="I24" s="24" t="s">
        <v>21</v>
      </c>
      <c r="J24" s="28">
        <v>275248.24</v>
      </c>
      <c r="K24" s="27" t="s">
        <v>170</v>
      </c>
    </row>
    <row r="25" spans="1:11" s="15" customFormat="1" ht="150" outlineLevel="1">
      <c r="A25" s="32" t="s">
        <v>11</v>
      </c>
      <c r="B25" s="24">
        <v>19</v>
      </c>
      <c r="C25" s="27" t="s">
        <v>154</v>
      </c>
      <c r="D25" s="34" t="s">
        <v>153</v>
      </c>
      <c r="E25" s="37" t="s">
        <v>169</v>
      </c>
      <c r="F25" s="20" t="s">
        <v>168</v>
      </c>
      <c r="G25" s="29">
        <v>44755</v>
      </c>
      <c r="H25" s="29">
        <v>44755</v>
      </c>
      <c r="I25" s="24" t="s">
        <v>21</v>
      </c>
      <c r="J25" s="28">
        <v>14.05</v>
      </c>
      <c r="K25" s="27" t="s">
        <v>167</v>
      </c>
    </row>
    <row r="26" spans="1:11" s="15" customFormat="1" ht="150" outlineLevel="1">
      <c r="A26" s="32" t="s">
        <v>11</v>
      </c>
      <c r="B26" s="24">
        <v>20</v>
      </c>
      <c r="C26" s="27" t="s">
        <v>166</v>
      </c>
      <c r="D26" s="24" t="s">
        <v>24</v>
      </c>
      <c r="E26" s="21" t="s">
        <v>165</v>
      </c>
      <c r="F26" s="20" t="s">
        <v>164</v>
      </c>
      <c r="G26" s="29">
        <v>44755</v>
      </c>
      <c r="H26" s="29">
        <v>44756</v>
      </c>
      <c r="I26" s="24" t="s">
        <v>21</v>
      </c>
      <c r="J26" s="28">
        <f>6878+362</f>
        <v>7240</v>
      </c>
      <c r="K26" s="27" t="s">
        <v>163</v>
      </c>
    </row>
    <row r="27" spans="1:11" s="15" customFormat="1" ht="135" outlineLevel="1">
      <c r="A27" s="32" t="s">
        <v>11</v>
      </c>
      <c r="B27" s="24">
        <v>21</v>
      </c>
      <c r="C27" s="27" t="s">
        <v>162</v>
      </c>
      <c r="D27" s="34" t="s">
        <v>161</v>
      </c>
      <c r="E27" s="21" t="s">
        <v>160</v>
      </c>
      <c r="F27" s="20" t="s">
        <v>159</v>
      </c>
      <c r="G27" s="29">
        <v>44755</v>
      </c>
      <c r="H27" s="29">
        <v>44756</v>
      </c>
      <c r="I27" s="24" t="s">
        <v>21</v>
      </c>
      <c r="J27" s="28">
        <v>1000</v>
      </c>
      <c r="K27" s="27" t="s">
        <v>158</v>
      </c>
    </row>
    <row r="28" spans="1:11" s="15" customFormat="1" ht="120" outlineLevel="1">
      <c r="A28" s="32" t="s">
        <v>11</v>
      </c>
      <c r="B28" s="24">
        <v>22</v>
      </c>
      <c r="C28" s="27" t="s">
        <v>154</v>
      </c>
      <c r="D28" s="34" t="s">
        <v>153</v>
      </c>
      <c r="E28" s="37" t="s">
        <v>157</v>
      </c>
      <c r="F28" s="20" t="s">
        <v>156</v>
      </c>
      <c r="G28" s="29">
        <v>44755</v>
      </c>
      <c r="H28" s="29">
        <v>44756</v>
      </c>
      <c r="I28" s="24" t="s">
        <v>21</v>
      </c>
      <c r="J28" s="28">
        <v>14.05</v>
      </c>
      <c r="K28" s="27" t="s">
        <v>155</v>
      </c>
    </row>
    <row r="29" spans="1:11" s="15" customFormat="1" ht="120" outlineLevel="1">
      <c r="A29" s="32" t="s">
        <v>11</v>
      </c>
      <c r="B29" s="24">
        <v>23</v>
      </c>
      <c r="C29" s="27" t="s">
        <v>154</v>
      </c>
      <c r="D29" s="34" t="s">
        <v>153</v>
      </c>
      <c r="E29" s="37" t="s">
        <v>152</v>
      </c>
      <c r="F29" s="20" t="s">
        <v>151</v>
      </c>
      <c r="G29" s="29">
        <v>44755</v>
      </c>
      <c r="H29" s="29">
        <v>44756</v>
      </c>
      <c r="I29" s="24" t="s">
        <v>21</v>
      </c>
      <c r="J29" s="28">
        <v>14.05</v>
      </c>
      <c r="K29" s="27" t="s">
        <v>150</v>
      </c>
    </row>
    <row r="30" spans="1:11" s="15" customFormat="1" ht="135" outlineLevel="1">
      <c r="A30" s="32" t="s">
        <v>11</v>
      </c>
      <c r="B30" s="24">
        <v>24</v>
      </c>
      <c r="C30" s="27" t="s">
        <v>149</v>
      </c>
      <c r="D30" s="34" t="s">
        <v>148</v>
      </c>
      <c r="E30" s="37" t="s">
        <v>147</v>
      </c>
      <c r="F30" s="20" t="s">
        <v>146</v>
      </c>
      <c r="G30" s="29">
        <v>44755</v>
      </c>
      <c r="H30" s="29">
        <v>44756</v>
      </c>
      <c r="I30" s="24" t="s">
        <v>21</v>
      </c>
      <c r="J30" s="28">
        <f>1068.48+21.92</f>
        <v>1090.4000000000001</v>
      </c>
      <c r="K30" s="27" t="s">
        <v>145</v>
      </c>
    </row>
    <row r="31" spans="1:11" s="15" customFormat="1" ht="135" outlineLevel="1">
      <c r="A31" s="32" t="s">
        <v>11</v>
      </c>
      <c r="B31" s="24">
        <v>25</v>
      </c>
      <c r="C31" s="27" t="s">
        <v>144</v>
      </c>
      <c r="D31" s="34" t="s">
        <v>143</v>
      </c>
      <c r="E31" s="21" t="s">
        <v>142</v>
      </c>
      <c r="F31" s="20" t="s">
        <v>141</v>
      </c>
      <c r="G31" s="29">
        <v>44755</v>
      </c>
      <c r="H31" s="29">
        <v>44756</v>
      </c>
      <c r="I31" s="24" t="s">
        <v>21</v>
      </c>
      <c r="J31" s="28">
        <v>1889.92</v>
      </c>
      <c r="K31" s="27" t="s">
        <v>140</v>
      </c>
    </row>
    <row r="32" spans="1:11" s="15" customFormat="1" ht="150" outlineLevel="1">
      <c r="A32" s="32" t="s">
        <v>11</v>
      </c>
      <c r="B32" s="24">
        <v>26</v>
      </c>
      <c r="C32" s="27" t="s">
        <v>139</v>
      </c>
      <c r="D32" s="34" t="s">
        <v>138</v>
      </c>
      <c r="E32" s="37" t="s">
        <v>137</v>
      </c>
      <c r="F32" s="20" t="s">
        <v>136</v>
      </c>
      <c r="G32" s="29">
        <v>44757</v>
      </c>
      <c r="H32" s="29">
        <v>44760</v>
      </c>
      <c r="I32" s="24" t="s">
        <v>21</v>
      </c>
      <c r="J32" s="28">
        <f>12708.18+259.35</f>
        <v>12967.53</v>
      </c>
      <c r="K32" s="27" t="s">
        <v>135</v>
      </c>
    </row>
    <row r="33" spans="1:11" s="15" customFormat="1" ht="120" outlineLevel="1">
      <c r="A33" s="32" t="s">
        <v>11</v>
      </c>
      <c r="B33" s="24">
        <v>27</v>
      </c>
      <c r="C33" s="27" t="s">
        <v>76</v>
      </c>
      <c r="D33" s="34" t="s">
        <v>75</v>
      </c>
      <c r="E33" s="21" t="s">
        <v>134</v>
      </c>
      <c r="F33" s="20" t="s">
        <v>133</v>
      </c>
      <c r="G33" s="29">
        <v>44760</v>
      </c>
      <c r="H33" s="29">
        <v>44761</v>
      </c>
      <c r="I33" s="24" t="s">
        <v>21</v>
      </c>
      <c r="J33" s="28">
        <f>95346.56+1451.98</f>
        <v>96798.54</v>
      </c>
      <c r="K33" s="27" t="s">
        <v>132</v>
      </c>
    </row>
    <row r="34" spans="1:11" s="15" customFormat="1" ht="120" outlineLevel="1">
      <c r="A34" s="32" t="s">
        <v>11</v>
      </c>
      <c r="B34" s="24">
        <v>28</v>
      </c>
      <c r="C34" s="27" t="s">
        <v>76</v>
      </c>
      <c r="D34" s="34" t="s">
        <v>75</v>
      </c>
      <c r="E34" s="21" t="s">
        <v>131</v>
      </c>
      <c r="F34" s="20" t="s">
        <v>130</v>
      </c>
      <c r="G34" s="29">
        <v>44760</v>
      </c>
      <c r="H34" s="29">
        <v>44761</v>
      </c>
      <c r="I34" s="24" t="s">
        <v>21</v>
      </c>
      <c r="J34" s="28">
        <f>54033.19+822.84</f>
        <v>54856.03</v>
      </c>
      <c r="K34" s="27" t="s">
        <v>129</v>
      </c>
    </row>
    <row r="35" spans="1:11" s="15" customFormat="1" ht="135" outlineLevel="1">
      <c r="A35" s="32" t="s">
        <v>11</v>
      </c>
      <c r="B35" s="24">
        <v>29</v>
      </c>
      <c r="C35" s="27" t="s">
        <v>76</v>
      </c>
      <c r="D35" s="34" t="s">
        <v>75</v>
      </c>
      <c r="E35" s="21" t="s">
        <v>128</v>
      </c>
      <c r="F35" s="20" t="s">
        <v>127</v>
      </c>
      <c r="G35" s="29">
        <v>44760</v>
      </c>
      <c r="H35" s="29">
        <v>44761</v>
      </c>
      <c r="I35" s="24" t="s">
        <v>21</v>
      </c>
      <c r="J35" s="28">
        <f>82814.13+1261.13</f>
        <v>84075.260000000009</v>
      </c>
      <c r="K35" s="27" t="s">
        <v>126</v>
      </c>
    </row>
    <row r="36" spans="1:11" s="15" customFormat="1" ht="135" outlineLevel="1">
      <c r="A36" s="32" t="s">
        <v>11</v>
      </c>
      <c r="B36" s="24">
        <v>30</v>
      </c>
      <c r="C36" s="31">
        <v>76535764000143</v>
      </c>
      <c r="D36" s="30" t="s">
        <v>36</v>
      </c>
      <c r="E36" s="21" t="s">
        <v>125</v>
      </c>
      <c r="F36" s="20" t="s">
        <v>124</v>
      </c>
      <c r="G36" s="29">
        <v>44760</v>
      </c>
      <c r="H36" s="29">
        <v>44761</v>
      </c>
      <c r="I36" s="24" t="s">
        <v>21</v>
      </c>
      <c r="J36" s="28">
        <v>29116.36</v>
      </c>
      <c r="K36" s="27" t="s">
        <v>123</v>
      </c>
    </row>
    <row r="37" spans="1:11" s="15" customFormat="1" ht="105" outlineLevel="1">
      <c r="A37" s="32" t="s">
        <v>11</v>
      </c>
      <c r="B37" s="24">
        <v>31</v>
      </c>
      <c r="C37" s="27" t="s">
        <v>122</v>
      </c>
      <c r="D37" s="34" t="s">
        <v>121</v>
      </c>
      <c r="E37" s="21" t="s">
        <v>120</v>
      </c>
      <c r="F37" s="20" t="s">
        <v>119</v>
      </c>
      <c r="G37" s="29">
        <v>44760</v>
      </c>
      <c r="H37" s="29">
        <v>44761</v>
      </c>
      <c r="I37" s="24" t="s">
        <v>21</v>
      </c>
      <c r="J37" s="28">
        <v>4943</v>
      </c>
      <c r="K37" s="27" t="s">
        <v>118</v>
      </c>
    </row>
    <row r="38" spans="1:11" s="15" customFormat="1" ht="135" outlineLevel="1">
      <c r="A38" s="32" t="s">
        <v>11</v>
      </c>
      <c r="B38" s="24">
        <v>32</v>
      </c>
      <c r="C38" s="27" t="s">
        <v>117</v>
      </c>
      <c r="D38" s="34" t="s">
        <v>116</v>
      </c>
      <c r="E38" s="21" t="s">
        <v>115</v>
      </c>
      <c r="F38" s="20" t="s">
        <v>114</v>
      </c>
      <c r="G38" s="29">
        <v>44761</v>
      </c>
      <c r="H38" s="29">
        <v>44762</v>
      </c>
      <c r="I38" s="24" t="s">
        <v>21</v>
      </c>
      <c r="J38" s="28">
        <f>720.57+37.93</f>
        <v>758.5</v>
      </c>
      <c r="K38" s="27" t="s">
        <v>113</v>
      </c>
    </row>
    <row r="39" spans="1:11" s="15" customFormat="1" ht="150" outlineLevel="1">
      <c r="A39" s="32" t="s">
        <v>11</v>
      </c>
      <c r="B39" s="24">
        <v>33</v>
      </c>
      <c r="C39" s="27" t="s">
        <v>63</v>
      </c>
      <c r="D39" s="34" t="s">
        <v>62</v>
      </c>
      <c r="E39" s="21" t="s">
        <v>112</v>
      </c>
      <c r="F39" s="20" t="s">
        <v>111</v>
      </c>
      <c r="G39" s="29">
        <v>44761</v>
      </c>
      <c r="H39" s="29">
        <v>44762</v>
      </c>
      <c r="I39" s="24" t="s">
        <v>21</v>
      </c>
      <c r="J39" s="28">
        <v>10624.14</v>
      </c>
      <c r="K39" s="27" t="s">
        <v>110</v>
      </c>
    </row>
    <row r="40" spans="1:11" s="15" customFormat="1" ht="135" outlineLevel="1">
      <c r="A40" s="32" t="s">
        <v>11</v>
      </c>
      <c r="B40" s="24">
        <v>34</v>
      </c>
      <c r="C40" s="27" t="s">
        <v>97</v>
      </c>
      <c r="D40" s="34" t="s">
        <v>96</v>
      </c>
      <c r="E40" s="21" t="s">
        <v>109</v>
      </c>
      <c r="F40" s="20" t="s">
        <v>108</v>
      </c>
      <c r="G40" s="29">
        <v>44761</v>
      </c>
      <c r="H40" s="29">
        <v>44762</v>
      </c>
      <c r="I40" s="24" t="s">
        <v>21</v>
      </c>
      <c r="J40" s="28">
        <v>3352.63</v>
      </c>
      <c r="K40" s="27" t="s">
        <v>107</v>
      </c>
    </row>
    <row r="41" spans="1:11" s="15" customFormat="1" ht="120" outlineLevel="1">
      <c r="A41" s="32" t="s">
        <v>11</v>
      </c>
      <c r="B41" s="24">
        <v>35</v>
      </c>
      <c r="C41" s="27" t="s">
        <v>106</v>
      </c>
      <c r="D41" s="34" t="s">
        <v>36</v>
      </c>
      <c r="E41" s="21" t="s">
        <v>105</v>
      </c>
      <c r="F41" s="20" t="s">
        <v>104</v>
      </c>
      <c r="G41" s="29">
        <v>44761</v>
      </c>
      <c r="H41" s="29">
        <v>44762</v>
      </c>
      <c r="I41" s="24" t="s">
        <v>21</v>
      </c>
      <c r="J41" s="28">
        <v>12283.84</v>
      </c>
      <c r="K41" s="27" t="s">
        <v>103</v>
      </c>
    </row>
    <row r="42" spans="1:11" s="15" customFormat="1" ht="135" outlineLevel="1">
      <c r="A42" s="32" t="s">
        <v>11</v>
      </c>
      <c r="B42" s="24">
        <v>36</v>
      </c>
      <c r="C42" s="27" t="s">
        <v>102</v>
      </c>
      <c r="D42" s="34" t="s">
        <v>101</v>
      </c>
      <c r="E42" s="36" t="s">
        <v>100</v>
      </c>
      <c r="F42" s="20" t="s">
        <v>99</v>
      </c>
      <c r="G42" s="29">
        <v>44761</v>
      </c>
      <c r="H42" s="29">
        <v>44762</v>
      </c>
      <c r="I42" s="24" t="s">
        <v>21</v>
      </c>
      <c r="J42" s="28">
        <v>2500</v>
      </c>
      <c r="K42" s="27" t="s">
        <v>98</v>
      </c>
    </row>
    <row r="43" spans="1:11" s="15" customFormat="1" ht="135" outlineLevel="1">
      <c r="A43" s="32" t="s">
        <v>11</v>
      </c>
      <c r="B43" s="24">
        <v>37</v>
      </c>
      <c r="C43" s="27" t="s">
        <v>97</v>
      </c>
      <c r="D43" s="34" t="s">
        <v>96</v>
      </c>
      <c r="E43" s="21" t="s">
        <v>95</v>
      </c>
      <c r="F43" s="20" t="s">
        <v>94</v>
      </c>
      <c r="G43" s="29">
        <v>44762</v>
      </c>
      <c r="H43" s="29">
        <v>44763</v>
      </c>
      <c r="I43" s="24" t="s">
        <v>21</v>
      </c>
      <c r="J43" s="28">
        <v>9000</v>
      </c>
      <c r="K43" s="27" t="s">
        <v>93</v>
      </c>
    </row>
    <row r="44" spans="1:11" s="15" customFormat="1" ht="105" outlineLevel="1">
      <c r="A44" s="32" t="s">
        <v>11</v>
      </c>
      <c r="B44" s="24">
        <v>38</v>
      </c>
      <c r="C44" s="27" t="s">
        <v>92</v>
      </c>
      <c r="D44" s="34" t="s">
        <v>91</v>
      </c>
      <c r="E44" s="36" t="s">
        <v>90</v>
      </c>
      <c r="F44" s="20" t="s">
        <v>89</v>
      </c>
      <c r="G44" s="29">
        <v>44763</v>
      </c>
      <c r="H44" s="29">
        <v>44767</v>
      </c>
      <c r="I44" s="24" t="s">
        <v>21</v>
      </c>
      <c r="J44" s="28">
        <v>21400.6</v>
      </c>
      <c r="K44" s="27" t="s">
        <v>88</v>
      </c>
    </row>
    <row r="45" spans="1:11" s="15" customFormat="1" ht="135" outlineLevel="1">
      <c r="A45" s="32" t="s">
        <v>11</v>
      </c>
      <c r="B45" s="24">
        <v>39</v>
      </c>
      <c r="C45" s="27" t="s">
        <v>86</v>
      </c>
      <c r="D45" s="34" t="s">
        <v>85</v>
      </c>
      <c r="E45" s="21" t="s">
        <v>87</v>
      </c>
      <c r="F45" s="20" t="s">
        <v>83</v>
      </c>
      <c r="G45" s="29">
        <v>44763</v>
      </c>
      <c r="H45" s="29">
        <v>44767</v>
      </c>
      <c r="I45" s="24" t="s">
        <v>21</v>
      </c>
      <c r="J45" s="28">
        <v>242408.95</v>
      </c>
      <c r="K45" s="27" t="s">
        <v>82</v>
      </c>
    </row>
    <row r="46" spans="1:11" s="15" customFormat="1" ht="135" outlineLevel="1">
      <c r="A46" s="32" t="s">
        <v>11</v>
      </c>
      <c r="B46" s="24">
        <v>40</v>
      </c>
      <c r="C46" s="27" t="s">
        <v>86</v>
      </c>
      <c r="D46" s="34" t="s">
        <v>85</v>
      </c>
      <c r="E46" s="35" t="s">
        <v>84</v>
      </c>
      <c r="F46" s="20" t="s">
        <v>83</v>
      </c>
      <c r="G46" s="29">
        <v>44763</v>
      </c>
      <c r="H46" s="29">
        <v>44767</v>
      </c>
      <c r="I46" s="24" t="s">
        <v>21</v>
      </c>
      <c r="J46" s="28">
        <v>26777.37</v>
      </c>
      <c r="K46" s="27" t="s">
        <v>82</v>
      </c>
    </row>
    <row r="47" spans="1:11" s="15" customFormat="1" ht="120" outlineLevel="1">
      <c r="A47" s="32" t="s">
        <v>11</v>
      </c>
      <c r="B47" s="24">
        <v>41</v>
      </c>
      <c r="C47" s="27" t="s">
        <v>81</v>
      </c>
      <c r="D47" s="34" t="s">
        <v>80</v>
      </c>
      <c r="E47" s="21" t="s">
        <v>79</v>
      </c>
      <c r="F47" s="20" t="s">
        <v>78</v>
      </c>
      <c r="G47" s="29">
        <v>44763</v>
      </c>
      <c r="H47" s="29">
        <v>44767</v>
      </c>
      <c r="I47" s="24" t="s">
        <v>21</v>
      </c>
      <c r="J47" s="28">
        <v>2245.16</v>
      </c>
      <c r="K47" s="27" t="s">
        <v>77</v>
      </c>
    </row>
    <row r="48" spans="1:11" s="15" customFormat="1" ht="120" outlineLevel="1">
      <c r="A48" s="32" t="s">
        <v>11</v>
      </c>
      <c r="B48" s="24">
        <v>42</v>
      </c>
      <c r="C48" s="27" t="s">
        <v>76</v>
      </c>
      <c r="D48" s="34" t="s">
        <v>75</v>
      </c>
      <c r="E48" s="21" t="s">
        <v>74</v>
      </c>
      <c r="F48" s="20" t="s">
        <v>73</v>
      </c>
      <c r="G48" s="29">
        <v>44763</v>
      </c>
      <c r="H48" s="29">
        <v>44767</v>
      </c>
      <c r="I48" s="29" t="s">
        <v>21</v>
      </c>
      <c r="J48" s="28">
        <f>40144.44+611.34</f>
        <v>40755.78</v>
      </c>
      <c r="K48" s="27" t="s">
        <v>72</v>
      </c>
    </row>
    <row r="49" spans="1:11" s="15" customFormat="1" ht="135" outlineLevel="1">
      <c r="A49" s="32" t="s">
        <v>11</v>
      </c>
      <c r="B49" s="24">
        <v>43</v>
      </c>
      <c r="C49" s="27" t="s">
        <v>71</v>
      </c>
      <c r="D49" s="34" t="s">
        <v>70</v>
      </c>
      <c r="E49" s="21" t="s">
        <v>69</v>
      </c>
      <c r="F49" s="20" t="s">
        <v>68</v>
      </c>
      <c r="G49" s="29">
        <v>44764</v>
      </c>
      <c r="H49" s="29">
        <v>44767</v>
      </c>
      <c r="I49" s="29" t="s">
        <v>21</v>
      </c>
      <c r="J49" s="28">
        <f>1437.5+23718.68+431.25+3162.49</f>
        <v>28749.919999999998</v>
      </c>
      <c r="K49" s="27" t="s">
        <v>67</v>
      </c>
    </row>
    <row r="50" spans="1:11" s="15" customFormat="1" ht="150" outlineLevel="1">
      <c r="A50" s="32" t="s">
        <v>11</v>
      </c>
      <c r="B50" s="24">
        <v>44</v>
      </c>
      <c r="C50" s="27" t="s">
        <v>63</v>
      </c>
      <c r="D50" s="34" t="s">
        <v>62</v>
      </c>
      <c r="E50" s="21" t="s">
        <v>66</v>
      </c>
      <c r="F50" s="20" t="s">
        <v>65</v>
      </c>
      <c r="G50" s="29">
        <v>44764</v>
      </c>
      <c r="H50" s="29">
        <v>44767</v>
      </c>
      <c r="I50" s="29" t="s">
        <v>21</v>
      </c>
      <c r="J50" s="28">
        <v>32496.32</v>
      </c>
      <c r="K50" s="27" t="s">
        <v>64</v>
      </c>
    </row>
    <row r="51" spans="1:11" s="15" customFormat="1" ht="135" outlineLevel="1">
      <c r="A51" s="32" t="s">
        <v>11</v>
      </c>
      <c r="B51" s="24">
        <v>45</v>
      </c>
      <c r="C51" s="27" t="s">
        <v>63</v>
      </c>
      <c r="D51" s="34" t="s">
        <v>62</v>
      </c>
      <c r="E51" s="21" t="s">
        <v>61</v>
      </c>
      <c r="F51" s="20" t="s">
        <v>60</v>
      </c>
      <c r="G51" s="29">
        <v>44764</v>
      </c>
      <c r="H51" s="29">
        <v>44767</v>
      </c>
      <c r="I51" s="29" t="s">
        <v>21</v>
      </c>
      <c r="J51" s="28">
        <f>27509.13+43320.44</f>
        <v>70829.570000000007</v>
      </c>
      <c r="K51" s="27" t="s">
        <v>59</v>
      </c>
    </row>
    <row r="52" spans="1:11" s="15" customFormat="1" ht="135" outlineLevel="1">
      <c r="A52" s="32" t="s">
        <v>11</v>
      </c>
      <c r="B52" s="24">
        <v>46</v>
      </c>
      <c r="C52" s="27" t="s">
        <v>58</v>
      </c>
      <c r="D52" s="34" t="s">
        <v>57</v>
      </c>
      <c r="E52" s="33" t="s">
        <v>56</v>
      </c>
      <c r="F52" s="20" t="s">
        <v>55</v>
      </c>
      <c r="G52" s="29">
        <v>44767</v>
      </c>
      <c r="H52" s="29">
        <v>44767</v>
      </c>
      <c r="I52" s="29" t="s">
        <v>21</v>
      </c>
      <c r="J52" s="28">
        <v>2.98</v>
      </c>
      <c r="K52" s="27" t="s">
        <v>54</v>
      </c>
    </row>
    <row r="53" spans="1:11" s="15" customFormat="1" ht="120" outlineLevel="1">
      <c r="A53" s="32" t="s">
        <v>11</v>
      </c>
      <c r="B53" s="24">
        <v>47</v>
      </c>
      <c r="C53" s="31">
        <v>76535764000143</v>
      </c>
      <c r="D53" s="30" t="s">
        <v>36</v>
      </c>
      <c r="E53" s="21" t="s">
        <v>53</v>
      </c>
      <c r="F53" s="20" t="s">
        <v>52</v>
      </c>
      <c r="G53" s="29">
        <v>44767</v>
      </c>
      <c r="H53" s="29">
        <v>44769</v>
      </c>
      <c r="I53" s="29" t="s">
        <v>21</v>
      </c>
      <c r="J53" s="28">
        <v>7930.32</v>
      </c>
      <c r="K53" s="27" t="s">
        <v>51</v>
      </c>
    </row>
    <row r="54" spans="1:11" s="15" customFormat="1" ht="105" outlineLevel="1">
      <c r="A54" s="25" t="s">
        <v>11</v>
      </c>
      <c r="B54" s="24">
        <v>48</v>
      </c>
      <c r="C54" s="23">
        <v>10181964000137</v>
      </c>
      <c r="D54" s="22" t="s">
        <v>50</v>
      </c>
      <c r="E54" s="21" t="s">
        <v>49</v>
      </c>
      <c r="F54" s="20" t="s">
        <v>48</v>
      </c>
      <c r="G54" s="19">
        <v>44768</v>
      </c>
      <c r="H54" s="19">
        <v>44769</v>
      </c>
      <c r="I54" s="19" t="s">
        <v>21</v>
      </c>
      <c r="J54" s="26">
        <v>39907.589999999997</v>
      </c>
      <c r="K54" s="16" t="s">
        <v>47</v>
      </c>
    </row>
    <row r="55" spans="1:11" s="15" customFormat="1" ht="135" outlineLevel="1">
      <c r="A55" s="25" t="s">
        <v>11</v>
      </c>
      <c r="B55" s="24">
        <v>49</v>
      </c>
      <c r="C55" s="23">
        <v>4406195000125</v>
      </c>
      <c r="D55" s="22" t="s">
        <v>40</v>
      </c>
      <c r="E55" s="21" t="s">
        <v>46</v>
      </c>
      <c r="F55" s="20" t="s">
        <v>45</v>
      </c>
      <c r="G55" s="19">
        <v>44769</v>
      </c>
      <c r="H55" s="19">
        <v>44770</v>
      </c>
      <c r="I55" s="19" t="s">
        <v>21</v>
      </c>
      <c r="J55" s="26">
        <v>115.09</v>
      </c>
      <c r="K55" s="16" t="s">
        <v>37</v>
      </c>
    </row>
    <row r="56" spans="1:11" s="15" customFormat="1" ht="150" outlineLevel="1">
      <c r="A56" s="25" t="s">
        <v>11</v>
      </c>
      <c r="B56" s="24">
        <v>50</v>
      </c>
      <c r="C56" s="23">
        <v>4406195000125</v>
      </c>
      <c r="D56" s="22" t="s">
        <v>40</v>
      </c>
      <c r="E56" s="21" t="s">
        <v>44</v>
      </c>
      <c r="F56" s="20" t="s">
        <v>43</v>
      </c>
      <c r="G56" s="19">
        <v>44769</v>
      </c>
      <c r="H56" s="19">
        <v>44770</v>
      </c>
      <c r="I56" s="19" t="s">
        <v>21</v>
      </c>
      <c r="J56" s="26">
        <v>339.82</v>
      </c>
      <c r="K56" s="16" t="s">
        <v>37</v>
      </c>
    </row>
    <row r="57" spans="1:11" s="15" customFormat="1" ht="150" outlineLevel="1">
      <c r="A57" s="25" t="s">
        <v>11</v>
      </c>
      <c r="B57" s="24">
        <v>51</v>
      </c>
      <c r="C57" s="23">
        <v>4406195000125</v>
      </c>
      <c r="D57" s="22" t="s">
        <v>40</v>
      </c>
      <c r="E57" s="21" t="s">
        <v>42</v>
      </c>
      <c r="F57" s="20" t="s">
        <v>41</v>
      </c>
      <c r="G57" s="19">
        <v>44769</v>
      </c>
      <c r="H57" s="19">
        <v>44770</v>
      </c>
      <c r="I57" s="19" t="s">
        <v>21</v>
      </c>
      <c r="J57" s="26">
        <v>183.17</v>
      </c>
      <c r="K57" s="16" t="s">
        <v>37</v>
      </c>
    </row>
    <row r="58" spans="1:11" s="15" customFormat="1" ht="150" outlineLevel="1">
      <c r="A58" s="25" t="s">
        <v>11</v>
      </c>
      <c r="B58" s="24">
        <v>52</v>
      </c>
      <c r="C58" s="23">
        <v>4406195000125</v>
      </c>
      <c r="D58" s="22" t="s">
        <v>40</v>
      </c>
      <c r="E58" s="21" t="s">
        <v>39</v>
      </c>
      <c r="F58" s="20" t="s">
        <v>38</v>
      </c>
      <c r="G58" s="19">
        <v>44769</v>
      </c>
      <c r="H58" s="19">
        <v>44770</v>
      </c>
      <c r="I58" s="19" t="s">
        <v>21</v>
      </c>
      <c r="J58" s="26">
        <v>60.63</v>
      </c>
      <c r="K58" s="16" t="s">
        <v>37</v>
      </c>
    </row>
    <row r="59" spans="1:11" s="15" customFormat="1" ht="120" outlineLevel="1">
      <c r="A59" s="25" t="s">
        <v>11</v>
      </c>
      <c r="B59" s="24">
        <v>53</v>
      </c>
      <c r="C59" s="23">
        <v>76535764000143</v>
      </c>
      <c r="D59" s="22" t="s">
        <v>36</v>
      </c>
      <c r="E59" s="21" t="s">
        <v>35</v>
      </c>
      <c r="F59" s="20" t="s">
        <v>34</v>
      </c>
      <c r="G59" s="19">
        <v>44770</v>
      </c>
      <c r="H59" s="19">
        <v>44770</v>
      </c>
      <c r="I59" s="19" t="s">
        <v>21</v>
      </c>
      <c r="J59" s="26">
        <v>16.22</v>
      </c>
      <c r="K59" s="16" t="s">
        <v>33</v>
      </c>
    </row>
    <row r="60" spans="1:11" s="15" customFormat="1" ht="150" outlineLevel="1">
      <c r="A60" s="25" t="s">
        <v>11</v>
      </c>
      <c r="B60" s="24">
        <v>54</v>
      </c>
      <c r="C60" s="23">
        <v>11379887000197</v>
      </c>
      <c r="D60" s="22" t="s">
        <v>32</v>
      </c>
      <c r="E60" s="21" t="s">
        <v>31</v>
      </c>
      <c r="F60" s="20" t="s">
        <v>30</v>
      </c>
      <c r="G60" s="19">
        <v>44770</v>
      </c>
      <c r="H60" s="19">
        <v>44770</v>
      </c>
      <c r="I60" s="19" t="s">
        <v>21</v>
      </c>
      <c r="J60" s="26">
        <v>1749.95</v>
      </c>
      <c r="K60" s="16" t="s">
        <v>29</v>
      </c>
    </row>
    <row r="61" spans="1:11" s="15" customFormat="1" ht="105" outlineLevel="1">
      <c r="A61" s="25" t="s">
        <v>11</v>
      </c>
      <c r="B61" s="24">
        <v>55</v>
      </c>
      <c r="C61" s="23">
        <v>12715889000172</v>
      </c>
      <c r="D61" s="22" t="s">
        <v>28</v>
      </c>
      <c r="E61" s="21" t="s">
        <v>27</v>
      </c>
      <c r="F61" s="20" t="s">
        <v>26</v>
      </c>
      <c r="G61" s="19">
        <v>44770</v>
      </c>
      <c r="H61" s="19">
        <v>44771</v>
      </c>
      <c r="I61" s="19" t="s">
        <v>21</v>
      </c>
      <c r="J61" s="26">
        <f>199.53+3791.13</f>
        <v>3990.6600000000003</v>
      </c>
      <c r="K61" s="16" t="s">
        <v>25</v>
      </c>
    </row>
    <row r="62" spans="1:11" s="15" customFormat="1" ht="135" outlineLevel="1">
      <c r="A62" s="25" t="s">
        <v>11</v>
      </c>
      <c r="B62" s="24">
        <v>56</v>
      </c>
      <c r="C62" s="23">
        <v>23032014000192</v>
      </c>
      <c r="D62" s="22" t="s">
        <v>24</v>
      </c>
      <c r="E62" s="21" t="s">
        <v>23</v>
      </c>
      <c r="F62" s="20" t="s">
        <v>22</v>
      </c>
      <c r="G62" s="19">
        <v>44771</v>
      </c>
      <c r="H62" s="19">
        <v>44771</v>
      </c>
      <c r="I62" s="19" t="s">
        <v>21</v>
      </c>
      <c r="J62" s="26">
        <f>136.5+2593.5</f>
        <v>2730</v>
      </c>
      <c r="K62" s="16" t="s">
        <v>20</v>
      </c>
    </row>
    <row r="63" spans="1:11" s="15" customFormat="1" ht="135" outlineLevel="1">
      <c r="A63" s="25" t="s">
        <v>11</v>
      </c>
      <c r="B63" s="24">
        <v>57</v>
      </c>
      <c r="C63" s="23">
        <v>2593165000140</v>
      </c>
      <c r="D63" s="22" t="s">
        <v>19</v>
      </c>
      <c r="E63" s="21" t="s">
        <v>18</v>
      </c>
      <c r="F63" s="20" t="s">
        <v>17</v>
      </c>
      <c r="G63" s="19">
        <v>44771</v>
      </c>
      <c r="H63" s="18" t="s">
        <v>7</v>
      </c>
      <c r="I63" s="18"/>
      <c r="J63" s="17" t="s">
        <v>7</v>
      </c>
      <c r="K63" s="16" t="s">
        <v>16</v>
      </c>
    </row>
    <row r="64" spans="1:11" s="15" customFormat="1" ht="150" outlineLevel="1">
      <c r="A64" s="25" t="s">
        <v>11</v>
      </c>
      <c r="B64" s="24">
        <v>58</v>
      </c>
      <c r="C64" s="23">
        <v>5610079000196</v>
      </c>
      <c r="D64" s="22" t="s">
        <v>15</v>
      </c>
      <c r="E64" s="21" t="s">
        <v>14</v>
      </c>
      <c r="F64" s="20" t="s">
        <v>13</v>
      </c>
      <c r="G64" s="19">
        <v>44771</v>
      </c>
      <c r="H64" s="18" t="s">
        <v>7</v>
      </c>
      <c r="I64" s="18"/>
      <c r="J64" s="17" t="s">
        <v>7</v>
      </c>
      <c r="K64" s="16" t="s">
        <v>12</v>
      </c>
    </row>
    <row r="65" spans="1:11" s="15" customFormat="1" ht="135" outlineLevel="1">
      <c r="A65" s="25" t="s">
        <v>11</v>
      </c>
      <c r="B65" s="24">
        <v>59</v>
      </c>
      <c r="C65" s="23">
        <v>33179565000137</v>
      </c>
      <c r="D65" s="22" t="s">
        <v>10</v>
      </c>
      <c r="E65" s="21" t="s">
        <v>9</v>
      </c>
      <c r="F65" s="20" t="s">
        <v>8</v>
      </c>
      <c r="G65" s="19">
        <v>44771</v>
      </c>
      <c r="H65" s="18" t="s">
        <v>7</v>
      </c>
      <c r="I65" s="18"/>
      <c r="J65" s="17" t="s">
        <v>7</v>
      </c>
      <c r="K65" s="16" t="s">
        <v>6</v>
      </c>
    </row>
    <row r="66" spans="1:11">
      <c r="A66" s="14" t="s">
        <v>5</v>
      </c>
      <c r="B66" s="14"/>
      <c r="C66" s="14"/>
      <c r="D66" s="11"/>
      <c r="E66" s="10"/>
      <c r="F66" s="13"/>
      <c r="G66" s="13"/>
      <c r="H66" s="12"/>
      <c r="I66" s="11" t="s">
        <v>4</v>
      </c>
      <c r="J66" s="10"/>
      <c r="K66" s="10"/>
    </row>
    <row r="67" spans="1:11">
      <c r="A67" s="9" t="s">
        <v>3</v>
      </c>
      <c r="B67" s="8">
        <v>44775</v>
      </c>
      <c r="C67" s="7"/>
      <c r="D67" s="6"/>
      <c r="E67" s="4"/>
      <c r="F67" s="5"/>
      <c r="G67" s="5"/>
      <c r="H67" s="1"/>
      <c r="I67" s="4"/>
      <c r="J67" s="4"/>
      <c r="K67" s="4"/>
    </row>
    <row r="68" spans="1:11">
      <c r="A68" s="3" t="s">
        <v>2</v>
      </c>
      <c r="B68" s="3"/>
      <c r="C68" s="3"/>
      <c r="D68" s="3"/>
    </row>
    <row r="69" spans="1:11">
      <c r="A69" s="3" t="s">
        <v>1</v>
      </c>
      <c r="B69" s="3"/>
      <c r="C69" s="3"/>
      <c r="D69" s="3"/>
    </row>
    <row r="70" spans="1:11">
      <c r="A70" s="2" t="s">
        <v>0</v>
      </c>
      <c r="B70" s="2"/>
      <c r="C70" s="2"/>
      <c r="D70" s="1"/>
    </row>
  </sheetData>
  <mergeCells count="5">
    <mergeCell ref="A2:K2"/>
    <mergeCell ref="A3:E3"/>
    <mergeCell ref="A5:J5"/>
    <mergeCell ref="A68:D68"/>
    <mergeCell ref="A69:D69"/>
  </mergeCells>
  <hyperlinks>
    <hyperlink ref="E9" r:id="rId1"/>
    <hyperlink ref="E10" r:id="rId2"/>
    <hyperlink ref="E21" r:id="rId3"/>
    <hyperlink ref="E22" r:id="rId4"/>
    <hyperlink ref="E14" r:id="rId5"/>
    <hyperlink ref="E12" r:id="rId6"/>
    <hyperlink ref="E13" r:id="rId7"/>
    <hyperlink ref="E16" r:id="rId8"/>
    <hyperlink ref="E17" r:id="rId9"/>
    <hyperlink ref="E15" r:id="rId10"/>
    <hyperlink ref="E18" r:id="rId11"/>
    <hyperlink ref="E19" r:id="rId12"/>
    <hyperlink ref="E20" r:id="rId13"/>
    <hyperlink ref="E23" r:id="rId14"/>
    <hyperlink ref="F9" r:id="rId15"/>
    <hyperlink ref="F10" r:id="rId16"/>
    <hyperlink ref="F14" r:id="rId17"/>
    <hyperlink ref="F21" r:id="rId18"/>
    <hyperlink ref="F11" r:id="rId19"/>
    <hyperlink ref="F12" r:id="rId20"/>
    <hyperlink ref="F13" r:id="rId21"/>
    <hyperlink ref="F15" r:id="rId22"/>
    <hyperlink ref="F16" r:id="rId23"/>
    <hyperlink ref="F23" r:id="rId24"/>
    <hyperlink ref="F22" r:id="rId25"/>
    <hyperlink ref="F17" r:id="rId26"/>
    <hyperlink ref="F18" r:id="rId27"/>
    <hyperlink ref="F19" r:id="rId28"/>
    <hyperlink ref="F20" r:id="rId29"/>
    <hyperlink ref="F24" r:id="rId30"/>
    <hyperlink ref="F25" r:id="rId31"/>
    <hyperlink ref="F26" r:id="rId32"/>
    <hyperlink ref="F27" r:id="rId33"/>
    <hyperlink ref="F28" r:id="rId34"/>
    <hyperlink ref="F29" r:id="rId35"/>
    <hyperlink ref="F30" r:id="rId36"/>
    <hyperlink ref="F31" r:id="rId37"/>
    <hyperlink ref="E26" r:id="rId38"/>
    <hyperlink ref="E24" r:id="rId39"/>
    <hyperlink ref="E27" r:id="rId40"/>
    <hyperlink ref="E31" r:id="rId41"/>
    <hyperlink ref="E33" r:id="rId42"/>
    <hyperlink ref="E34" r:id="rId43"/>
    <hyperlink ref="E35" r:id="rId44"/>
    <hyperlink ref="E36" r:id="rId45"/>
    <hyperlink ref="E37" r:id="rId46"/>
    <hyperlink ref="F32" r:id="rId47"/>
    <hyperlink ref="F33" r:id="rId48" display="https://www.mpam.mp.br/images/transparencia/Notas_Fiscais/07.2022/NFS_448232_2022_SOFTPLAN_bf165.pdf"/>
    <hyperlink ref="F34" r:id="rId49" display="https://www.mpam.mp.br/images/transparencia/Notas_Fiscais/07.2022/NFS_448233_2022_SOFTPLAN_ae9ab.pdf"/>
    <hyperlink ref="F35" r:id="rId50" display="https://www.mpam.mp.br/images/transparencia/Notas_Fiscais/07.2022/NFS_448231_2022_SOFTPLAN_c7436.pdf"/>
    <hyperlink ref="F36" r:id="rId51"/>
    <hyperlink ref="F37" r:id="rId52"/>
    <hyperlink ref="F7" r:id="rId53"/>
    <hyperlink ref="F8" r:id="rId54"/>
    <hyperlink ref="E7" r:id="rId55"/>
    <hyperlink ref="E8" r:id="rId56"/>
    <hyperlink ref="E38" r:id="rId57"/>
    <hyperlink ref="E40" r:id="rId58"/>
    <hyperlink ref="E41" r:id="rId59"/>
    <hyperlink ref="E43" r:id="rId60"/>
    <hyperlink ref="E45" r:id="rId61"/>
    <hyperlink ref="E46" r:id="rId62"/>
    <hyperlink ref="E47" r:id="rId63"/>
    <hyperlink ref="E48" r:id="rId64"/>
    <hyperlink ref="E49" r:id="rId65"/>
    <hyperlink ref="E50" r:id="rId66"/>
    <hyperlink ref="E51" r:id="rId67"/>
    <hyperlink ref="E55:E58" r:id="rId68" display="Liquidação da NE n. 2022NE0000056 - Referente a serviço de fornecimento de água potável para a promotoria de Tabatinga/AM, relativo a junho de 2022, conforme contrato nº 004/2021/PGJ, Fatura nº 04943052022-8 e SEI nº 2022.013568."/>
    <hyperlink ref="E39" r:id="rId69"/>
    <hyperlink ref="E59" r:id="rId70"/>
    <hyperlink ref="E60" r:id="rId71"/>
    <hyperlink ref="E61" r:id="rId72"/>
    <hyperlink ref="E62" r:id="rId73"/>
    <hyperlink ref="E63" r:id="rId74"/>
    <hyperlink ref="E64" r:id="rId75"/>
    <hyperlink ref="E65" r:id="rId76"/>
    <hyperlink ref="F38" r:id="rId77"/>
    <hyperlink ref="F39" r:id="rId78"/>
    <hyperlink ref="F40" r:id="rId79"/>
    <hyperlink ref="F41" r:id="rId80"/>
    <hyperlink ref="F42" r:id="rId81"/>
    <hyperlink ref="F43" r:id="rId82"/>
    <hyperlink ref="F44" r:id="rId83"/>
    <hyperlink ref="F45" r:id="rId84"/>
    <hyperlink ref="F46" r:id="rId85"/>
    <hyperlink ref="F47" r:id="rId86"/>
    <hyperlink ref="F48" r:id="rId87"/>
    <hyperlink ref="F49" r:id="rId88"/>
    <hyperlink ref="F50" r:id="rId89"/>
    <hyperlink ref="F52" r:id="rId90"/>
    <hyperlink ref="F53" r:id="rId91"/>
    <hyperlink ref="F54" r:id="rId92"/>
    <hyperlink ref="F55" r:id="rId93"/>
    <hyperlink ref="F56" r:id="rId94"/>
    <hyperlink ref="F57" r:id="rId95"/>
    <hyperlink ref="F58" r:id="rId96"/>
    <hyperlink ref="F59" r:id="rId97"/>
    <hyperlink ref="F60" r:id="rId98"/>
    <hyperlink ref="F61" r:id="rId99"/>
    <hyperlink ref="F62" r:id="rId100"/>
    <hyperlink ref="F63" r:id="rId101"/>
    <hyperlink ref="F64" r:id="rId102"/>
    <hyperlink ref="F65" r:id="rId103"/>
    <hyperlink ref="F51" r:id="rId104"/>
    <hyperlink ref="E54" r:id="rId105"/>
    <hyperlink ref="E53" r:id="rId106"/>
    <hyperlink ref="E11" r:id="rId107"/>
  </hyperlinks>
  <pageMargins left="0.511811024" right="0.511811024" top="0.78740157499999996" bottom="0.78740157499999996" header="0.31496062000000002" footer="0.31496062000000002"/>
  <pageSetup paperSize="9" scale="31" orientation="portrait" verticalDpi="0" r:id="rId108"/>
  <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dcterms:created xsi:type="dcterms:W3CDTF">2022-08-15T12:28:52Z</dcterms:created>
  <dcterms:modified xsi:type="dcterms:W3CDTF">2022-08-15T12:29:17Z</dcterms:modified>
</cp:coreProperties>
</file>