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11.Novembro\"/>
    </mc:Choice>
  </mc:AlternateContent>
  <bookViews>
    <workbookView xWindow="0" yWindow="0" windowWidth="24000" windowHeight="9135"/>
  </bookViews>
  <sheets>
    <sheet name="Serviços" sheetId="1" r:id="rId1"/>
  </sheets>
  <externalReferences>
    <externalReference r:id="rId2"/>
  </externalReferences>
  <definedNames>
    <definedName name="_xlnm._FilterDatabase" localSheetId="0" hidden="1">Serviços!$A$6:$L$53</definedName>
    <definedName name="_xlnm.Print_Area" localSheetId="0">Serviços!$A$1:$K$54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J47" i="1"/>
  <c r="J46" i="1"/>
  <c r="J44" i="1"/>
  <c r="J43" i="1"/>
  <c r="J42" i="1"/>
  <c r="J41" i="1"/>
  <c r="J40" i="1"/>
  <c r="J38" i="1"/>
  <c r="J37" i="1"/>
  <c r="J36" i="1"/>
  <c r="J33" i="1"/>
  <c r="J31" i="1"/>
  <c r="J29" i="1"/>
  <c r="J27" i="1"/>
  <c r="J26" i="1"/>
  <c r="J24" i="1"/>
  <c r="J20" i="1"/>
  <c r="J19" i="1"/>
  <c r="J10" i="1"/>
  <c r="J9" i="1"/>
  <c r="A2" i="1"/>
</calcChain>
</file>

<file path=xl/sharedStrings.xml><?xml version="1.0" encoding="utf-8"?>
<sst xmlns="http://schemas.openxmlformats.org/spreadsheetml/2006/main" count="311" uniqueCount="199">
  <si>
    <t>ORDEM CRONOLÓGICA DE PAGAMENTOS – PGJ/AM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</si>
  <si>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</si>
  <si>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</si>
  <si>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</si>
  <si>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</si>
  <si>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</si>
  <si>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</si>
  <si>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</si>
  <si>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</si>
  <si>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Data de pgto.</t>
  </si>
  <si>
    <t>Justificativa</t>
  </si>
  <si>
    <t>Valor pago</t>
  </si>
  <si>
    <t>SEI</t>
  </si>
  <si>
    <t>NOVEMBRO</t>
  </si>
  <si>
    <t xml:space="preserve">04301769000109 </t>
  </si>
  <si>
    <t xml:space="preserve"> FUNDO DE MODERNIZAÇÃO E REAPARELHAMENTO DO PODER JUDICIARIO ESTADUAL</t>
  </si>
  <si>
    <t>Liquidação da NE n. 2022NE0000711 - Referente a pagamento de cessão onerosa de espaços do Tribunal de Justiça do Amazonas, relativo a setembro de 2022, conforme documentos do PI 2022.019067.</t>
  </si>
  <si>
    <t>Memorando nº 111/2022</t>
  </si>
  <si>
    <t>-</t>
  </si>
  <si>
    <t>2022.019067</t>
  </si>
  <si>
    <t>03264927000127</t>
  </si>
  <si>
    <t>MANAUS AMBIENTAL S.A.</t>
  </si>
  <si>
    <t>Liquidação da NE nº 2022NE0000054-PREST. DOS SERV. DE ÁGUA DE MANAUS À PGJ, EM JULHO/2022, CONF. CONTRATO 008/2021, FAT.AGRUP. 2460515/2022 E PI-SEI 2022.016562.</t>
  </si>
  <si>
    <t>Fatura Agrup. N° 2460515/2022</t>
  </si>
  <si>
    <t>2022.016562</t>
  </si>
  <si>
    <t>12891300000197</t>
  </si>
  <si>
    <t>JF TECNOLOGIA LTDA - ME</t>
  </si>
  <si>
    <t>Liquidação da NE nº 2022NE0000978 - Referente a serviços continuados de limpeza e conservação à PGJ/AM, relativo a setembro de 2022, conforme contrato nº 010/2020/PGJ - 3º TA, NFSe nº 4563 e SEI nº 2022.020105.</t>
  </si>
  <si>
    <t>4563/2022</t>
  </si>
  <si>
    <t>2022.020105</t>
  </si>
  <si>
    <t xml:space="preserve">02037069000115 </t>
  </si>
  <si>
    <t>G REFRIGERAÇAO COM E SERV DE REFRIGERAÇAO LTDA  ME</t>
  </si>
  <si>
    <t>Liquidação da NE nº 2022NE0000721 - Referente a prestação de serviços de manutenção em equipamentos de refrigeração, relativo ao mês de setembro de 2022, conforme NFS-e nº 2440 e SEI 2022.019753.</t>
  </si>
  <si>
    <t>2440/2022</t>
  </si>
  <si>
    <t xml:space="preserve">2022.019753 </t>
  </si>
  <si>
    <t xml:space="preserve">82845322000104 </t>
  </si>
  <si>
    <t>SOFTPLAN PLANEJAMENTO E SISTEMAS LTDA</t>
  </si>
  <si>
    <t>Liquidação da NE nº 2022NE0000083 - - Referente prestação de serviço de garantia de evolução tecnológica e funcional, período de agosto de 2022, conforme Contrato n° 019/2021 - MP/PGJ, de acordo com NFse 475674 e SEI 2022.019184.</t>
  </si>
  <si>
    <t>475674/2022</t>
  </si>
  <si>
    <t>2022.019184</t>
  </si>
  <si>
    <t>Liquidação da NE nº 2022NE0000083 - - Referente prestação de serviço de sustentação, período de agosto de 2022, conforme Contrato n° 019/2021 - MP/PGJ, de acordo com NFse 476353 e SEI 2022.019923.</t>
  </si>
  <si>
    <t>476353/2022</t>
  </si>
  <si>
    <t>2022.019923</t>
  </si>
  <si>
    <t>00604122000197</t>
  </si>
  <si>
    <t>TRIVALE INSTITUICAO DE PAGAMENTO LTDA</t>
  </si>
  <si>
    <t>Liquidação da NE nº 2022NE0001479 - Referente a prestação de serviço de administração, gerenciamento e fornecimento de vale-alimentação no mês de Outubro/2022, conforme NFS-e nº 01985634, 3º TA do CT nº 015/2020 - MP/PGJ e SEI 2022.021737.</t>
  </si>
  <si>
    <t>01985634/2022</t>
  </si>
  <si>
    <t>2022.021737</t>
  </si>
  <si>
    <t xml:space="preserve">66582784000111 </t>
  </si>
  <si>
    <t>MAPDATA TECNOLOGIA INFORMATICA E COMERCIO LTDA</t>
  </si>
  <si>
    <t>Liquidação da NE n. 2022NE0000723 - Referente a fornecimento de Pacote de Treinamentos Individuais Autodesk, conforme contrato nº 004/2022/PGJ, NFSe nº 8456 e SEI nº 2022.020085.</t>
  </si>
  <si>
    <t>8456/2022</t>
  </si>
  <si>
    <t>2022.020085</t>
  </si>
  <si>
    <t xml:space="preserve">11379887000197 </t>
  </si>
  <si>
    <t xml:space="preserve"> EFICAZ ASSESSORIA DE COMUNICAÇÃO LTDA</t>
  </si>
  <si>
    <t>Liquidação da NE n. 2022NE0000192- Pag. da nfs de nº 1085/2022, ref. clipping jornalístico online, nos termos do CT 001/2022 - MP/PGJ, referente ao mês de outubro de 2022, conforme PI-SEI 2022.021675.</t>
  </si>
  <si>
    <t>1085/2022</t>
  </si>
  <si>
    <t>2022.021675</t>
  </si>
  <si>
    <t xml:space="preserve">33179565000137 </t>
  </si>
  <si>
    <t>SENCINET BRASIL SERVICOS DE TELECOMUNICACOES LTDA</t>
  </si>
  <si>
    <t>Liquidação da NE n. 2022NE0000075 - Referente a serviço de comunicação de dados e circuito dedicado de comunicação de dados, conforme contrato 022/2021/PGJ, NFSe 006076 e PI 2022.018245.</t>
  </si>
  <si>
    <t>6076/2022</t>
  </si>
  <si>
    <t>2022.018245</t>
  </si>
  <si>
    <t xml:space="preserve">76535764000143 </t>
  </si>
  <si>
    <t xml:space="preserve"> OI S.A.</t>
  </si>
  <si>
    <t>Liquidação da NE n. 2022NE0000080- Prest.  Serv. Telefôn. Fixo Comutado - STFC, nas modalidades local, Discagem Direta Gratuita (DDG) com o prefixo 0800, contrato nº 035/2018, ref. ao mês de Out/2022, conf. Fat. nº 0300039280800 e PI-SEI 2022.021369.</t>
  </si>
  <si>
    <t>Fatura nº 300039280800</t>
  </si>
  <si>
    <t>2022.021369</t>
  </si>
  <si>
    <t>Liquidação da NE n. 2022NE0000080-Prest. de  Serv. Telef. Fixo Comutado - STFC, nas modalidades local, contrato nº 035/2018, (DDG) com o prefixo 0800, Longa Distância Nacional, ref. ao mês de Out/22, conf. Fat. nº 0300039280799 e PI-SEI 2022.021368.</t>
  </si>
  <si>
    <t>Fatura nº 300039280799</t>
  </si>
  <si>
    <t>2022.021368</t>
  </si>
  <si>
    <t xml:space="preserve">04407920000180 </t>
  </si>
  <si>
    <t>PRODAM PROCESSAMENTO DE DADOS AMAZONAS</t>
  </si>
  <si>
    <t>Liquidação da NE nº 2022NE0000198 - Referente serviços prestados pela execução de Sistema Prodam RH, OUTUBRO/2022, nos termos do 4º TA do CA nº 003/2019-MP/PGJ, conforme NFS-e nº 33204 e SEI 2022.021826.</t>
  </si>
  <si>
    <t>33204/2022</t>
  </si>
  <si>
    <t>2022.021826</t>
  </si>
  <si>
    <t xml:space="preserve">08584308000133 </t>
  </si>
  <si>
    <t>ECOSEGM E CONSULTORIA AMBIENTAL LTDA ME</t>
  </si>
  <si>
    <t>Liquidação da NE nº 2022NE0000242-Pg. da nfs nº 3128/22, de serv. de análises laborat. da qualida. dos efluentes da Estação de Trata. de Esgotos – ETE, ref. ao mês de OUT/22,  nos termos do Contrato Admº 003/20- MP/PGJ - 2º TA, conf. PI-SEI 2022.</t>
  </si>
  <si>
    <t>3128/2022</t>
  </si>
  <si>
    <t>2022.022565</t>
  </si>
  <si>
    <t xml:space="preserve">03264927000127 </t>
  </si>
  <si>
    <t>MANAUS AMBIENTAL S.A</t>
  </si>
  <si>
    <t>Liquidação da NE nº 2022NE0000054 Ref. Prestação dos serviços públicos de fornecimento de água da empresa ÁGUAS DE MANAUS, em AGOSTO de 2022, conforme a fatura agrupada 2800624 e SEI 2022.018868.</t>
  </si>
  <si>
    <t>Fatura nº 2800624</t>
  </si>
  <si>
    <t>2022.018868</t>
  </si>
  <si>
    <t xml:space="preserve">02341467000120 </t>
  </si>
  <si>
    <t>AMAZONAS ENERGIA S/A</t>
  </si>
  <si>
    <t>Liquidação da NE n. 2022NE0000051-Pg. da fatura agrupada(0932670) no mês de outubro/2022, conf. contrato de nº 005/2021/MP/PGJ e PI-SEI 2022.022378.</t>
  </si>
  <si>
    <t>Fatura nº 0086746-2</t>
  </si>
  <si>
    <t>2022.022378</t>
  </si>
  <si>
    <t xml:space="preserve">05610079000196 </t>
  </si>
  <si>
    <t>COMPANHIA HUMAITENSE DE AGUAS E SANEAMENTO BASICO</t>
  </si>
  <si>
    <t>Liquidação da NE nº 2022NE0000060 - Ref. fornecimento de água e sistema de esgoto às Promotorias de Humaitá, em Setembro/2022, conforme Fatura 022098992 e SEI 2022020788.</t>
  </si>
  <si>
    <t>Fatura nº 022096992</t>
  </si>
  <si>
    <t>2022.020788</t>
  </si>
  <si>
    <t xml:space="preserve">12715889000172 </t>
  </si>
  <si>
    <t>CASA NOVA ENGENHARIA E CONSULTORIA LTDA  ME</t>
  </si>
  <si>
    <t>Liquidação da NE nº 2022NE0000859 - Prestação de serviços de manutenção preventiva e corretiva da Estação de Tratamentos de Efluentes - 17ª MEDIÇÃO do Contrato Nº 08/2021 (5ª MEDIÇÃO DO 1º T.A.) , conforme NFS-e 519 e SEI 2022021859.</t>
  </si>
  <si>
    <t>519/2022</t>
  </si>
  <si>
    <t>2022.021859</t>
  </si>
  <si>
    <t xml:space="preserve">08329433000105 </t>
  </si>
  <si>
    <t>GIBBOR BRASIL PUBLICIDADE E PROPAGANDA LTDA</t>
  </si>
  <si>
    <t>Liquidação da NE nº 2022NE0000820 - Ref. Prestação de serviços de publicação dos atos oficiais e notas de interesse público da PGJ, em jornal de grande circulação, conforme CA 011/2021 (1.º TA), NFS-e 2146 e SEI 2022.020436, referente a Agosto/22.</t>
  </si>
  <si>
    <t>2146/2022</t>
  </si>
  <si>
    <t>2022.020436</t>
  </si>
  <si>
    <t xml:space="preserve">10602740000151 </t>
  </si>
  <si>
    <t>ELEVADORES BRASIL LTDA - EPP</t>
  </si>
  <si>
    <t>Liquidação da NE nº 2022NE0000191-Pag. ref. a Agosto/2022, constante no C.A N.º 004/2018-MP/PGJ, e seu 5º Termo Aditivo, conforme NFS-e 4434 e PI-SEI 2022.020881.</t>
  </si>
  <si>
    <t>4434/2022</t>
  </si>
  <si>
    <t>2022.020881</t>
  </si>
  <si>
    <t xml:space="preserve">28388146000175 </t>
  </si>
  <si>
    <t>ANDREA DA COSTA FERREIRA EIRELI EPP</t>
  </si>
  <si>
    <t>Liquidação da NE n. 2022NE0001768 - Ref. Prestação de serviço de instalação de persianas, tombo n.º 1000202, destinados para atender às necessidades  da Procuradoria-Geral de Justiça do Estado do Amazonas, conforme NFS-e 32 e SEI 2022.020475.</t>
  </si>
  <si>
    <t>32/2022</t>
  </si>
  <si>
    <t>2022.020475</t>
  </si>
  <si>
    <t xml:space="preserve">10181964000137 </t>
  </si>
  <si>
    <t>OCA  VIAGENS E TURISMO DA AMAZONIA LIMITADA</t>
  </si>
  <si>
    <t>Liquidação da NE nº 2022NE0001554 - Ref. a serv. de agenciamento de viagens a PGJ/AM pela OCA VIAGENS E TURISMO DA AMAZONIA LIMITADA, relativo a Setembro/2022, conforme contrato nº 023/2021/PGJ - 1º TA, Fatura nº 55966/2022 e SEI nº 2022.020807.</t>
  </si>
  <si>
    <t>55966/2022</t>
  </si>
  <si>
    <t>2022.020807</t>
  </si>
  <si>
    <t xml:space="preserve">04406195000125 </t>
  </si>
  <si>
    <t>COSAMA COMPANHIA DE SANEAMENTO DO AMAZONAS</t>
  </si>
  <si>
    <t>Liquidação da NE nº 2022NE0000056 - Ref. a fornecimento de água potável a PGJ - Tabatinga/Carauri/Codajas/Autazes/AM pela COSAMA COMPANHIA DE SANEAMENTO DO AMAZONAS, rel. a 09/2022, conf. CT  nº 004/2021/PGJ, Múltiplas Faturas e SEI nº 2022.020681.</t>
  </si>
  <si>
    <t>Faturas nº 22098092022-1 17246092022-3 28487092022-0
04943092022-0</t>
  </si>
  <si>
    <t>2022.020681</t>
  </si>
  <si>
    <t xml:space="preserve"> SENCINET BRASIL SERVICOS DE TELECOMUNICACOES LTDA</t>
  </si>
  <si>
    <t>Liquidação da NE n. 2022NE0000078 - Referente a Serviços de Comunicação de Dados e Circuitos Dedicados à transmissão de dados bidirecional, relativo a agosto de 2022, conforme contrato 013/2021/PGJ, NFSe 6075 e PI 2022.018249.</t>
  </si>
  <si>
    <t>6075/2022</t>
  </si>
  <si>
    <t>2022.018249</t>
  </si>
  <si>
    <t>Liquidação da NE n. 2022NE0000078 - Referente a Prest. Serv. Valor Adicionado e Circuito Dedicado de Comun. Dados, relativo a agosto 2022, conforme contrato 013/2021/PGJ, NFSe 10625 e PI 2022.018249.</t>
  </si>
  <si>
    <t>10625/2022</t>
  </si>
  <si>
    <t>Liquidação da NE nº 2022NE0000143 - Ref. a fornecimento de energia elétrica a PGJ/AM pela AMAZONAS DISTRIBUIDORA DE ENERGIA S/A, relativo a Outubro/2022, conforme contrato nº 002/2019/PGJ - 3º TA, Fatura Agrupada nº 086993-7/2022 e SEI nº 2022.022376</t>
  </si>
  <si>
    <t>Fatura nº 0086993-7</t>
  </si>
  <si>
    <t>2022.022376</t>
  </si>
  <si>
    <t>Liquidação da NE nº 2022NE0000056 - Ref. a fornecimento de água potável a PGJ - Tabatinga/Carauri/Codajas/Autazes/AM pela COSAMA COMPANHIA DE SANEAMENTO DO AMAZONAS, rel. a 10/2022, conf. CT  nº 004/2021/PGJ, Múltiplas Faturas e SEI nº 2022.022033.</t>
  </si>
  <si>
    <t>Faturas nº 22098102022-9 28487102022-8 17246102022-1 04943102022-8</t>
  </si>
  <si>
    <t>2022.022033</t>
  </si>
  <si>
    <t>OI S.A.</t>
  </si>
  <si>
    <t>Liquidação da NE n. 2022NE0000769-Prestação de serv. de rede privada, com tecnologia VPN IP/MPLS, para comunicação de dados multimidia e, fornec. de acesso a internet, ref. ao mês de Set/2022, conf. Fatura 300039279361 e PI-SEI 2022.019250.  (1/2)</t>
  </si>
  <si>
    <t>Fatura nº 300039279361</t>
  </si>
  <si>
    <t>2022.019250</t>
  </si>
  <si>
    <t>Liquidação da NE n. 2022NE0000770-Pg da OI S/A. com tecnol. VPN IP/MPLS, p/ comunicação de dados multimidia e, fornec. de acesso a internet, ref. ao mês de Set/2022, cont. 018/19, conf. Fat. 300039279361 (0936374) e PI-SEI 2022.019250.  (2/2)</t>
  </si>
  <si>
    <t xml:space="preserve">34526269000128 </t>
  </si>
  <si>
    <t>FIGMEN TECNOLOGIA E IMAGEM LTDA</t>
  </si>
  <si>
    <t>Liquidação da NE nº 2022NE0002033 - Ref. Prestação de serviços de fotografia e filmagem, realizados pela empresa Figmen Tecnologia e Imagem Ltda, no dia 11/10/2022, conforme NFS-e 131 e SEI 2022.021670.</t>
  </si>
  <si>
    <t>131/2022</t>
  </si>
  <si>
    <t>2022.021670</t>
  </si>
  <si>
    <t>Liquidação da NE nº 2022NE0000191 - Ref. manutenção preventiva e corretiva nos equipamentos de transporte vertical da PGJ/AM, ref. a Setembro/2022, constante C.A. N.º 004/2018-MP/PGJ e seu 5º Termo Aditivo, conforme NFS-e 4435 e SEI 2022.020884.</t>
  </si>
  <si>
    <t>4435/2022</t>
  </si>
  <si>
    <t>2022.020884</t>
  </si>
  <si>
    <t xml:space="preserve">29710173000185 </t>
  </si>
  <si>
    <t>A. ALVES FARIAS FILHO - EIRELI</t>
  </si>
  <si>
    <t>Liquidação da NE n. 2022NE0001746 - Referente a confecção e instalação do brasão do MP/AM e letreiros do prédio Anexo/Aleixo, conforme PE 4.040/2022-CPL/MP/PGJ-SRP, NFSe 2668 e PI 2022.022237.</t>
  </si>
  <si>
    <t>2668/2022</t>
  </si>
  <si>
    <t>2022.022237</t>
  </si>
  <si>
    <t>Liquidação da NE nº 2022NE0000051 - Ref. fornecimento de energia elétrica a PGJ - Manacapuru/AM pela concessionária Amazonas Energia S/A, relativo a Setembro/2022, conforme Fatura n.º 63301386 e SEI 2022021296.</t>
  </si>
  <si>
    <t>Fatura nº 63301386</t>
  </si>
  <si>
    <t>2022.021296</t>
  </si>
  <si>
    <t>Liquidação da NE nº 2022NE0000051 - Ref. fornecimento de energia elétrica a PGJ - Manacapuru/AM pela concessionária Amazonas Energia S/A, relativo a Outubro/2022 e Novembro/2022, conforme Faturas n.º 64391404 e 65494317, e processo SEI 2022021296.</t>
  </si>
  <si>
    <t>Faturas n.º 64391404 e 65494317</t>
  </si>
  <si>
    <t>Liquidação da NE nº 2022NE0000051 - Ref. fornecimento de energia elétrica a PGJ - Itacoatiara/AM pela concessionária Amazonas Energia S/A, relativa a Agosto a Novembro/2022, conforme Faturas 62274755, 63540846, 64709299 e 65621347, e SEI 2022021296.</t>
  </si>
  <si>
    <t>Faturas nº 62274755, 63540846, 64709299, 65621347.</t>
  </si>
  <si>
    <t xml:space="preserve">21425192000158 </t>
  </si>
  <si>
    <t>4DEAL SOLUTIONS TECNOLOGIA EM INFORMATICA LTDA -ME</t>
  </si>
  <si>
    <t>Liquidação da NE n. 2022NE0001700 - Referente a fornecimento de licenças para gerenciamento de endpoints e expansão tecnológica para gerenciamento de ativos de TI, conforme contrato 015/2022/PGJ, NFSe 1032 e 1051 e PI 2022.020563.</t>
  </si>
  <si>
    <t>1032 e 1051/2022</t>
  </si>
  <si>
    <t>2022.020563</t>
  </si>
  <si>
    <t xml:space="preserve">23032014000192 </t>
  </si>
  <si>
    <t xml:space="preserve"> T N NETO EIRELI</t>
  </si>
  <si>
    <t>Liquidação da NE nº 2022NE0001277- Prestação de Serv. de manutenção preventiva e corretiva para os veículos oficiais da PGJ, ref. ao mês de OUTUBRO/2022, conforme NFS-e nº 1949, Contrato nº 024/2018 (4ª TA), e PI-SEI 2022.022684.</t>
  </si>
  <si>
    <t>1949/2022</t>
  </si>
  <si>
    <t>2022.022684</t>
  </si>
  <si>
    <t xml:space="preserve">Liquidação da NE nº 2022NE0000242 - Ref. serviços de análises laboratoriais da qualidade dos efluentes da Estação de Tratamento de Esgotos (3ª  medição), conforme Aditivo Nº 2 à carta-contrato Nº 003/2020-MP/PGJ, NFS-e 3167 e SEI 2022.022699. </t>
  </si>
  <si>
    <t>3167/2022</t>
  </si>
  <si>
    <t>2022.022699</t>
  </si>
  <si>
    <t xml:space="preserve">08703044000190 </t>
  </si>
  <si>
    <t>RH CURSOS E TREINAMENTO EMPRESARIAL LTDA  ME</t>
  </si>
  <si>
    <t>Liquidação da NE nº 2022NE0002042 - Referente a prestação da serviço "Curso eSocial para Orgaos Publicos", conforme NF-e nº 1236 e SEI 2022.020680.</t>
  </si>
  <si>
    <t>1236/2022</t>
  </si>
  <si>
    <t>2022.020680</t>
  </si>
  <si>
    <t xml:space="preserve">12891300000197 </t>
  </si>
  <si>
    <t>JF TECNOLOGIA LTDA -ME</t>
  </si>
  <si>
    <t>Liquidação da NE nº 2022NE0000978-Prest. de Serv. sanitização das unid. do MINISTÉRIO PÚBLICO realizados no mês out/2022, conf. Contrato nº 010/2020(2ºTA),ref. nota fiscal Nº 4619-PI 2022.022236</t>
  </si>
  <si>
    <t>4619/2022</t>
  </si>
  <si>
    <t>2022.022236</t>
  </si>
  <si>
    <t xml:space="preserve">05885398000104  </t>
  </si>
  <si>
    <t>MAPROTEM MANAUS VIG. E PROTEÇAO ELET. MONITORADA LTDA</t>
  </si>
  <si>
    <t>Liquidação da NE n. 2022NE0000584 - Ref. a manutenção preventiva/corretiva do grupo gerador que atende o anexo adm. da PGJ/AM, relativo ao período de 23/09/2022 à 22/10/2022, conf. contrato 006/2021/PGJ, NFSe 7654 e PI 2022.021968.</t>
  </si>
  <si>
    <t>7654/2022</t>
  </si>
  <si>
    <t>2022.021968</t>
  </si>
  <si>
    <t>Liquidação da NE nº 2022NE0000052 - Referente a fornecimento de energia elétrica à PGJ/AM (prédio Belo Horizonte) pela Amazonas Energia, relativo a OUT/2022, conforme contrato nº 010/2021/PGJ, fatura nº 65147893 e SEI 2022.021974.</t>
  </si>
  <si>
    <t>Fatura nº 65147893</t>
  </si>
  <si>
    <t>2022.021974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</si>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</sst>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/m/yyyy"/>
    <numFmt numFmtId="165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b/>
      <sz val="12"/>
      <color rgb="FFFFFFFF"/>
      <name val="Arial1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5" fontId="1" fillId="0" borderId="0" applyBorder="0" applyProtection="0"/>
    <xf numFmtId="0" fontId="2" fillId="0" borderId="0"/>
    <xf numFmtId="0" fontId="9" fillId="0" borderId="0" applyBorder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3" applyFont="1" applyBorder="1" applyAlignment="1" applyProtection="1">
      <alignment wrapText="1"/>
    </xf>
    <xf numFmtId="0" fontId="9" fillId="0" borderId="2" xfId="3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5" fontId="8" fillId="0" borderId="2" xfId="1" applyFont="1" applyFill="1" applyBorder="1" applyAlignment="1" applyProtection="1">
      <alignment vertical="center"/>
    </xf>
    <xf numFmtId="0" fontId="8" fillId="0" borderId="0" xfId="0" applyFont="1" applyFill="1"/>
    <xf numFmtId="0" fontId="9" fillId="0" borderId="2" xfId="3" applyBorder="1" applyAlignment="1" applyProtection="1">
      <alignment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1" fillId="0" borderId="2" xfId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9" fillId="0" borderId="2" xfId="3" applyBorder="1" applyAlignment="1" applyProtection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165" fontId="8" fillId="0" borderId="2" xfId="1" applyFont="1" applyFill="1" applyBorder="1" applyAlignment="1" applyProtection="1">
      <alignment vertical="center" wrapText="1"/>
    </xf>
    <xf numFmtId="0" fontId="9" fillId="0" borderId="2" xfId="3" applyBorder="1" applyAlignment="1" applyProtection="1">
      <alignment horizontal="left" wrapText="1"/>
    </xf>
    <xf numFmtId="0" fontId="9" fillId="0" borderId="2" xfId="3" applyBorder="1" applyAlignment="1">
      <alignment horizontal="left" wrapText="1"/>
    </xf>
    <xf numFmtId="0" fontId="9" fillId="0" borderId="2" xfId="3" applyBorder="1" applyAlignment="1">
      <alignment wrapText="1"/>
    </xf>
    <xf numFmtId="0" fontId="8" fillId="0" borderId="2" xfId="0" quotePrefix="1" applyFont="1" applyFill="1" applyBorder="1" applyAlignment="1">
      <alignment horizontal="center" vertical="center"/>
    </xf>
    <xf numFmtId="0" fontId="9" fillId="0" borderId="0" xfId="3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3" applyFont="1" applyFill="1" applyBorder="1" applyAlignment="1" applyProtection="1">
      <alignment wrapText="1"/>
    </xf>
    <xf numFmtId="16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5" fontId="8" fillId="0" borderId="3" xfId="1" applyFont="1" applyFill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/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ORDEM_CRONOL&#211;GICA_%20DE_%20PAGAMENTOS_NOV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Bens"/>
      <sheetName val="Locações"/>
      <sheetName val="Serviços"/>
      <sheetName val="Obras"/>
    </sheetNames>
    <sheetDataSet>
      <sheetData sheetId="0"/>
      <sheetData sheetId="1">
        <row r="2">
          <cell r="A2" t="str">
            <v>NOVEMBRO/2022</v>
          </cell>
        </row>
        <row r="30">
          <cell r="A30" t="str">
            <v>Data da última atualização: 02/11/2022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Contrato_n%C2%BA_002-2019_-_CUSD-CCER_-_MP-PGJ_78b2c.pdf" TargetMode="External"/><Relationship Id="rId21" Type="http://schemas.openxmlformats.org/officeDocument/2006/relationships/hyperlink" Target="https://www.mpam.mp.br/images/Contrato_n%C2%BA_004_2018_-_Elevadores_Brasil_b3daf.pdf" TargetMode="External"/><Relationship Id="rId42" Type="http://schemas.openxmlformats.org/officeDocument/2006/relationships/hyperlink" Target="https://www.mpam.mp.br/images/Transpar%C3%AAncia_2022/Novembro/Notas_Fiscais/Servi%C3%A7os/NFS_33204_2022_PRODAM_cc71e.pdf" TargetMode="External"/><Relationship Id="rId47" Type="http://schemas.openxmlformats.org/officeDocument/2006/relationships/hyperlink" Target="https://www.mpam.mp.br/images/Transpar%C3%AAncia_2022/Novembro/Notas_Fiscais/Servi%C3%A7os/NFS_519_2022_CASANOVA_e7261.pdf" TargetMode="External"/><Relationship Id="rId63" Type="http://schemas.openxmlformats.org/officeDocument/2006/relationships/hyperlink" Target="https://www.mpam.mp.br/images/Transpar%C3%AAncia_2022/Novembro/Notas_Fiscais/Servi%C3%A7os/FATURA_64391404-65494317_2022_AMAZONAS_ENERGIA_07265.pdf" TargetMode="External"/><Relationship Id="rId68" Type="http://schemas.openxmlformats.org/officeDocument/2006/relationships/hyperlink" Target="https://www.mpam.mp.br/images/Transpar%C3%AAncia_2022/Novembro/Notas_Fiscais/Servi%C3%A7os/NFS_1236_2022_RH_CURSOS_aefa4.pdf" TargetMode="External"/><Relationship Id="rId16" Type="http://schemas.openxmlformats.org/officeDocument/2006/relationships/hyperlink" Target="https://www.mpam.mp.br/images/Contrato_n%C2%BA_003-2019_-_MP_-_PGJ_79dd4.pdf" TargetMode="External"/><Relationship Id="rId11" Type="http://schemas.openxmlformats.org/officeDocument/2006/relationships/hyperlink" Target="https://www.mpam.mp.br/images/CT_04-2022_-_MP-PGJ_fde48.pdf" TargetMode="External"/><Relationship Id="rId32" Type="http://schemas.openxmlformats.org/officeDocument/2006/relationships/hyperlink" Target="https://www.mpam.mp.br/images/Transpar%C3%AAncia_2022/Novembro/Notas_Fiscais/Servi%C3%A7os/MEMORANDO_111_2022_TJ_11dfe.pdf" TargetMode="External"/><Relationship Id="rId37" Type="http://schemas.openxmlformats.org/officeDocument/2006/relationships/hyperlink" Target="https://www.mpam.mp.br/images/Transpar%C3%AAncia_2022/Novembro/Notas_Fiscais/Servi%C3%A7os/NFS_8456_2022_SOFTPLAN_ae119.pdf" TargetMode="External"/><Relationship Id="rId53" Type="http://schemas.openxmlformats.org/officeDocument/2006/relationships/hyperlink" Target="https://www.mpam.mp.br/images/Transpar%C3%AAncia_2022/Novembro/Notas_Fiscais/Servi%C3%A7os/NFS_10625_2022_SENCINET_e3df6.pdf" TargetMode="External"/><Relationship Id="rId58" Type="http://schemas.openxmlformats.org/officeDocument/2006/relationships/hyperlink" Target="https://www.mpam.mp.br/images/Transpar%C3%AAncia_2022/Novembro/Notas_Fiscais/Servi%C3%A7os/FATURA_300039279361_2022_OI_ab35f.pdf" TargetMode="External"/><Relationship Id="rId74" Type="http://schemas.openxmlformats.org/officeDocument/2006/relationships/hyperlink" Target="https://www.mpam.mp.br/images/CC_n%C2%BA_008-2021-MP-PGJ_33452.pdf" TargetMode="External"/><Relationship Id="rId79" Type="http://schemas.openxmlformats.org/officeDocument/2006/relationships/hyperlink" Target="https://www.mpam.mp.br/images/CT_n%C2%BA_005-2021_-_MP-PGJ_ab169.pdf" TargetMode="External"/><Relationship Id="rId5" Type="http://schemas.openxmlformats.org/officeDocument/2006/relationships/hyperlink" Target="https://www.mpam.mp.br/images/CT_n%C2%BA_010-2021-_MP-PGJ_59035.pdf" TargetMode="External"/><Relationship Id="rId61" Type="http://schemas.openxmlformats.org/officeDocument/2006/relationships/hyperlink" Target="V" TargetMode="External"/><Relationship Id="rId82" Type="http://schemas.openxmlformats.org/officeDocument/2006/relationships/drawing" Target="../drawings/drawing1.xml"/><Relationship Id="rId19" Type="http://schemas.openxmlformats.org/officeDocument/2006/relationships/hyperlink" Target="https://www.mpam.mp.br/images/CT_n%C2%BA_008-2021-MP-PGJ_077ad.pdf" TargetMode="External"/><Relationship Id="rId14" Type="http://schemas.openxmlformats.org/officeDocument/2006/relationships/hyperlink" Target="https://www.mpam.mp.br/images/CT_035-2018_-_Telemar_Norte_Leste_c7ff6.pdf" TargetMode="External"/><Relationship Id="rId22" Type="http://schemas.openxmlformats.org/officeDocument/2006/relationships/hyperlink" Target="https://www.mpam.mp.br/images/CT_n%C2%BA_023-2021-MP-PGJ_0ac78.pdf" TargetMode="External"/><Relationship Id="rId27" Type="http://schemas.openxmlformats.org/officeDocument/2006/relationships/hyperlink" Target="https://www.mpam.mp.br/images/CT_n%C2%BA_004-2021-MP-PGJ_95ba7.pdf" TargetMode="External"/><Relationship Id="rId30" Type="http://schemas.openxmlformats.org/officeDocument/2006/relationships/hyperlink" Target="https://www.mpam.mp.br/images/Contrato_n%C2%BA_024-2018_-_Manuten%C3%A7%C3%A3o_de_Ve%C3%ADculos_-_T_N_NETO_2f818.pdf" TargetMode="External"/><Relationship Id="rId35" Type="http://schemas.openxmlformats.org/officeDocument/2006/relationships/hyperlink" Target="https://www.mpam.mp.br/images/Transpar%C3%AAncia_2022/Novembro/Notas_Fiscais/Servi%C3%A7os/NFS_476353_2022_SOFTPLAN_4e2bb.pdf" TargetMode="External"/><Relationship Id="rId43" Type="http://schemas.openxmlformats.org/officeDocument/2006/relationships/hyperlink" Target="https://www.mpam.mp.br/images/NF_3128_2022_ECOSEGM_679f7.pdf" TargetMode="External"/><Relationship Id="rId48" Type="http://schemas.openxmlformats.org/officeDocument/2006/relationships/hyperlink" Target="https://www.mpam.mp.br/images/Transpar%C3%AAncia_2022/Novembro/Notas_Fiscais/Servi%C3%A7os/NFS_2146_2022_GIBBOR_013d6.pdf" TargetMode="External"/><Relationship Id="rId56" Type="http://schemas.openxmlformats.org/officeDocument/2006/relationships/hyperlink" Target="https://www.mpam.mp.br/images/Transpar%C3%AAncia_2022/Novembro/Notas_Fiscais/Servi%C3%A7os/FATURAS_OUTUBRO_2022_COSAMA_beaa4.pdf" TargetMode="External"/><Relationship Id="rId64" Type="http://schemas.openxmlformats.org/officeDocument/2006/relationships/hyperlink" Target="https://www.mpam.mp.br/images/FATURA_62274755_e26c0.pdf" TargetMode="External"/><Relationship Id="rId69" Type="http://schemas.openxmlformats.org/officeDocument/2006/relationships/hyperlink" Target="https://www.mpam.mp.br/images/Transpar%C3%AAncia_2022/Novembro/Notas_Fiscais/Servi%C3%A7os/NFS_4619_2022_JF_08f3e.pdf" TargetMode="External"/><Relationship Id="rId77" Type="http://schemas.openxmlformats.org/officeDocument/2006/relationships/hyperlink" Target="https://www.mpam.mp.br/images/3_TA_%C3%A0_CT_n.%C2%BA_018-2019_-_MP-PGJ_bcff4.pdf" TargetMode="External"/><Relationship Id="rId8" Type="http://schemas.openxmlformats.org/officeDocument/2006/relationships/hyperlink" Target="https://www.mpam.mp.br/images/CT_n_019-2021-MP-PGJ_60243.pdf" TargetMode="External"/><Relationship Id="rId51" Type="http://schemas.openxmlformats.org/officeDocument/2006/relationships/hyperlink" Target="https://www.mpam.mp.br/images/Transpar%C3%AAncia_2022/Novembro/Notas_Fiscais/Servi%C3%A7os/NFS_55966_2022_OCA_e093e.pdf" TargetMode="External"/><Relationship Id="rId72" Type="http://schemas.openxmlformats.org/officeDocument/2006/relationships/hyperlink" Target="https://www.mpam.mp.br/images/Contratos/2021/CONVENIOS/Termo_de_Cess%C3%A3o_Onerosa_de_Uso_n%C2%BA_001_2021_TJ_8e094.pdf" TargetMode="External"/><Relationship Id="rId80" Type="http://schemas.openxmlformats.org/officeDocument/2006/relationships/hyperlink" Target="https://www.mpam.mp.br/images/CT_n%C2%BA_005-2021_-_MP-PGJ_ab169.pdf" TargetMode="External"/><Relationship Id="rId3" Type="http://schemas.openxmlformats.org/officeDocument/2006/relationships/hyperlink" Target="https://www.mpam.mp.br/images/CT_n%C2%BA_008-2021-MP-PGJ_077ad.pdf" TargetMode="External"/><Relationship Id="rId12" Type="http://schemas.openxmlformats.org/officeDocument/2006/relationships/hyperlink" Target="https://www.mpam.mp.br/images/CT_01-2022-MP-PGJ_b126b.pdf" TargetMode="External"/><Relationship Id="rId17" Type="http://schemas.openxmlformats.org/officeDocument/2006/relationships/hyperlink" Target="https://www.mpam.mp.br/images/CC_n%C2%BA_003.2020_98a8f.pdf" TargetMode="External"/><Relationship Id="rId25" Type="http://schemas.openxmlformats.org/officeDocument/2006/relationships/hyperlink" Target="https://www.mpam.mp.br/images/CT_n%C2%BA_013-2021-MP-PGJ_7c5fc.pdfhttps:/www.mpam.mp.br/images/CT_n%C2%BA_013-2021-MP-PGJ_7c5fc.pdf" TargetMode="External"/><Relationship Id="rId33" Type="http://schemas.openxmlformats.org/officeDocument/2006/relationships/hyperlink" Target="https://www.mpam.mp.br/images/Transpar%C3%AAncia_2022/Novembro/Notas_Fiscais/Servi%C3%A7os/NFS_2440_2022_G_REFRIGERA%C3%87%C3%83O_2a01b.pdf" TargetMode="External"/><Relationship Id="rId38" Type="http://schemas.openxmlformats.org/officeDocument/2006/relationships/hyperlink" Target="https://www.mpam.mp.br/images/Transpar%C3%AAncia_2022/Novembro/Notas_Fiscais/Servi%C3%A7os/NFS_1085_2022_EFICAZ_6432c.pdf" TargetMode="External"/><Relationship Id="rId46" Type="http://schemas.openxmlformats.org/officeDocument/2006/relationships/hyperlink" Target="https://www.mpam.mp.br/images/Transpar%C3%AAncia_2022/Novembro/Notas_Fiscais/Servi%C3%A7os/FATURA_022096992_2022_COHASB_880f6.pdf" TargetMode="External"/><Relationship Id="rId59" Type="http://schemas.openxmlformats.org/officeDocument/2006/relationships/hyperlink" Target="https://www.mpam.mp.br/images/Transpar%C3%AAncia_2022/Novembro/Notas_Fiscais/Servi%C3%A7os/NFS_131_2022_FIGMEN_02328.pdf" TargetMode="External"/><Relationship Id="rId67" Type="http://schemas.openxmlformats.org/officeDocument/2006/relationships/hyperlink" Target="https://www.mpam.mp.br/images/Transpar%C3%AAncia_2022/Novembro/Notas_Fiscais/Servi%C3%A7os/NFS_3167_2022_ECOSEGME_a1f85.pdf" TargetMode="External"/><Relationship Id="rId20" Type="http://schemas.openxmlformats.org/officeDocument/2006/relationships/hyperlink" Target="https://www.mpam.mp.br/images/CT_N%C2%BA_011-2021-MP-PGJ_edd36.pdf" TargetMode="External"/><Relationship Id="rId41" Type="http://schemas.openxmlformats.org/officeDocument/2006/relationships/hyperlink" Target="https://www.mpam.mp.br/images/Fatura_300039280799_3bb5a.pdf" TargetMode="External"/><Relationship Id="rId54" Type="http://schemas.openxmlformats.org/officeDocument/2006/relationships/hyperlink" Target="https://www.mpam.mp.br/images/Transpar%C3%AAncia_2022/Novembro/Notas_Fiscais/Servi%C3%A7os/FATURA_0086993-7_2022_AMAZONAS_ENERGIA_84bf0.pdf" TargetMode="External"/><Relationship Id="rId62" Type="http://schemas.openxmlformats.org/officeDocument/2006/relationships/hyperlink" Target="https://www.mpam.mp.br/images/Transpar%C3%AAncia_2022/Novembro/Notas_Fiscais/Servi%C3%A7os/FATURA_63301386_2022_AMAZONAS_ENERGIA_1dd7b.pdf" TargetMode="External"/><Relationship Id="rId70" Type="http://schemas.openxmlformats.org/officeDocument/2006/relationships/hyperlink" Target="https://www.mpam.mp.br/images/Transpar%C3%AAncia_2022/Novembro/Notas_Fiscais/Servi%C3%A7os/NFS_7654_2022_MAPROTEM_a63a7.pdf" TargetMode="External"/><Relationship Id="rId75" Type="http://schemas.openxmlformats.org/officeDocument/2006/relationships/hyperlink" Target="https://www.mpam.mp.br/images/CC_N%C2%BA_010.2021_-_MP-PGJ_88af6.pdf" TargetMode="External"/><Relationship Id="rId1" Type="http://schemas.openxmlformats.org/officeDocument/2006/relationships/hyperlink" Target="https://www.mpam.mp.br/images/Transpar%C3%AAncia_2022/Outubro/Notas_Fiscais/Servi%C3%A7os/FATURA_2460515_2022_MANAUS_AMBIENTAL_25f46.pdf" TargetMode="External"/><Relationship Id="rId6" Type="http://schemas.openxmlformats.org/officeDocument/2006/relationships/hyperlink" Target="https://www.mpam.mp.br/images/CT_n%C2%BA_006-2021_-_MP-PGJ_133b7.pdf" TargetMode="External"/><Relationship Id="rId15" Type="http://schemas.openxmlformats.org/officeDocument/2006/relationships/hyperlink" Target="https://www.mpam.mp.br/images/CT_035-2018_-_Telemar_Norte_Leste_c7ff6.pdf" TargetMode="External"/><Relationship Id="rId23" Type="http://schemas.openxmlformats.org/officeDocument/2006/relationships/hyperlink" Target="https://www.mpam.mp.br/images/CC_n%C2%BA_004-2021-MP-PGJ_19977.pdf" TargetMode="External"/><Relationship Id="rId28" Type="http://schemas.openxmlformats.org/officeDocument/2006/relationships/hyperlink" Target="https://www.mpam.mp.br/images/Contrato_n%C2%BA_004_2018_-_Elevadores_Brasil_b3daf.pdf" TargetMode="External"/><Relationship Id="rId36" Type="http://schemas.openxmlformats.org/officeDocument/2006/relationships/hyperlink" Target="https://www.mpam.mp.br/images/Transpar%C3%AAncia_2022/Novembro/Notas_Fiscais/Servi%C3%A7os/NFS_01985634_2022_TRIVALE_82122.pdf" TargetMode="External"/><Relationship Id="rId49" Type="http://schemas.openxmlformats.org/officeDocument/2006/relationships/hyperlink" Target="https://www.mpam.mp.br/images/Transpar%C3%AAncia_2022/Novembro/Notas_Fiscais/Servi%C3%A7os/NFS_4434_2022_ELEVADORES_BRASIL_eeb48.pdf" TargetMode="External"/><Relationship Id="rId57" Type="http://schemas.openxmlformats.org/officeDocument/2006/relationships/hyperlink" Target="https://www.mpam.mp.br/images/Transpar%C3%AAncia_2022/Novembro/Notas_Fiscais/Servi%C3%A7os/FATURA_300039279361_2022_OI_ab35f.pdf" TargetMode="External"/><Relationship Id="rId10" Type="http://schemas.openxmlformats.org/officeDocument/2006/relationships/hyperlink" Target="https://www.mpam.mp.br/images/CT_n%C2%BA_015-2020-MP-PGJ_4610e.pdf" TargetMode="External"/><Relationship Id="rId31" Type="http://schemas.openxmlformats.org/officeDocument/2006/relationships/hyperlink" Target="https://www.mpam.mp.br/images/CC_n%C2%BA_003.2020_98a8f.pdf" TargetMode="External"/><Relationship Id="rId44" Type="http://schemas.openxmlformats.org/officeDocument/2006/relationships/hyperlink" Target="https://www.mpam.mp.br/images/Transpar%C3%AAncia_2022/Novembro/Notas_Fiscais/Servi%C3%A7os/FATURA_2800624_2022_MANAUS_AMBIENTAL_8bfa9.pdf" TargetMode="External"/><Relationship Id="rId52" Type="http://schemas.openxmlformats.org/officeDocument/2006/relationships/hyperlink" Target="https://www.mpam.mp.br/images/Transpar%C3%AAncia_2022/Novembro/Notas_Fiscais/Servi%C3%A7os/NFS_6075_2022_SENCINET_a3f11.pdf" TargetMode="External"/><Relationship Id="rId60" Type="http://schemas.openxmlformats.org/officeDocument/2006/relationships/hyperlink" Target="NFS_4435_2022_ELEVADORES_BRASIL_65946.pdf" TargetMode="External"/><Relationship Id="rId65" Type="http://schemas.openxmlformats.org/officeDocument/2006/relationships/hyperlink" Target="https://www.mpam.mp.br/images/Transpar%C3%AAncia_2022/Novembro/Notas_Fiscais/Servi%C3%A7os/NFS_1032-1051_2022_4DEAL_bb97d.pdf" TargetMode="External"/><Relationship Id="rId73" Type="http://schemas.openxmlformats.org/officeDocument/2006/relationships/hyperlink" Target="https://www.mpam.mp.br/images/5_TA_%C3%A0_CT_n.%C2%BA_010-2017_-_MP-PGJ_2a1a4.pdf" TargetMode="External"/><Relationship Id="rId78" Type="http://schemas.openxmlformats.org/officeDocument/2006/relationships/hyperlink" Target="https://www.mpam.mp.br/images/CT_n%C2%BA_005-2021_-_MP-PGJ_ab169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s://www.mpam.mp.br/images/CT_n%C2%BA_10-2020-MP-PGJ_d98a6.pdf" TargetMode="External"/><Relationship Id="rId9" Type="http://schemas.openxmlformats.org/officeDocument/2006/relationships/hyperlink" Target="https://www.mpam.mp.br/images/CT_n_019-2021-MP-PGJ_60243.pdf" TargetMode="External"/><Relationship Id="rId13" Type="http://schemas.openxmlformats.org/officeDocument/2006/relationships/hyperlink" Target="https://www.mpam.mp.br/images/CT_N%C2%BA_022-2021-MP-PGJ_4d651.pdf" TargetMode="External"/><Relationship Id="rId18" Type="http://schemas.openxmlformats.org/officeDocument/2006/relationships/hyperlink" Target="https://www.mpam.mp.br/images/CT_n%C2%BA_005-2021_-_MP-PGJ_ab169.pdf" TargetMode="External"/><Relationship Id="rId39" Type="http://schemas.openxmlformats.org/officeDocument/2006/relationships/hyperlink" Target="https://www.mpam.mp.br/images/Transpar%C3%AAncia_2022/Novembro/Notas_Fiscais/Servi%C3%A7os/NFS_6076_2022_SENCINET_1eec9.pdf" TargetMode="External"/><Relationship Id="rId34" Type="http://schemas.openxmlformats.org/officeDocument/2006/relationships/hyperlink" Target="https://www.mpam.mp.br/images/Transpar%C3%AAncia_2022/Novembro/Notas_Fiscais/Servi%C3%A7os/NFS_475674_2022_SOFTPLAN_a6d27.pdf" TargetMode="External"/><Relationship Id="rId50" Type="http://schemas.openxmlformats.org/officeDocument/2006/relationships/hyperlink" Target="https://www.mpam.mp.br/images/Transpar%C3%AAncia_2022/Novembro/Notas_Fiscais/Servi%C3%A7os/NFS_32_2022_ANREA_DA_COSTA_e3838.pdf" TargetMode="External"/><Relationship Id="rId55" Type="http://schemas.openxmlformats.org/officeDocument/2006/relationships/hyperlink" Target="https://www.mpam.mp.br/images/Transpar%C3%AAncia_2022/Novembro/Notas_Fiscais/Servi%C3%A7os/FATURAS_SETEMBRO_2022_COSAMA_3fb01.pdf" TargetMode="External"/><Relationship Id="rId76" Type="http://schemas.openxmlformats.org/officeDocument/2006/relationships/hyperlink" Target="https://www.mpam.mp.br/images/3_TA_%C3%A0_CT_n.%C2%BA_018-2019_-_MP-PGJ_bcff4.pdf" TargetMode="External"/><Relationship Id="rId7" Type="http://schemas.openxmlformats.org/officeDocument/2006/relationships/hyperlink" Target="https://www.mpam.mp.br/images/CT_n%C2%BA_10-2020-MP-PGJ_d98a6.pdf" TargetMode="External"/><Relationship Id="rId71" Type="http://schemas.openxmlformats.org/officeDocument/2006/relationships/hyperlink" Target="https://www.mpam.mp.br/images/Transpar%C3%AAncia_2022/Novembro/Notas_Fiscais/Servi%C3%A7os/FATURA_65147893_2022_AMAZONAS_ENERGIA_a494c.pdf" TargetMode="External"/><Relationship Id="rId2" Type="http://schemas.openxmlformats.org/officeDocument/2006/relationships/hyperlink" Target="https://www.mpam.mp.br/images/Transpar%C3%AAncia_2022/Outubro/Notas_Fiscais/Servi%C3%A7os/NFS_4563_2022_JF_TECNLOGIA_681cc.pdf" TargetMode="External"/><Relationship Id="rId29" Type="http://schemas.openxmlformats.org/officeDocument/2006/relationships/hyperlink" Target="https://www.mpam.mp.br/images/CT_15-2022_-_MP-PGJ_c1f21.pdf" TargetMode="External"/><Relationship Id="rId24" Type="http://schemas.openxmlformats.org/officeDocument/2006/relationships/hyperlink" Target="https://www.mpam.mp.br/images/CT_n%C2%BA_013-2021-MP-PGJ_7c5fc.pdfhttps:/www.mpam.mp.br/images/CT_n%C2%BA_013-2021-MP-PGJ_7c5fc.pdf" TargetMode="External"/><Relationship Id="rId40" Type="http://schemas.openxmlformats.org/officeDocument/2006/relationships/hyperlink" Target="https://www.mpam.mp.br/images/Transpar%C3%AAncia_2022/Novembro/Notas_Fiscais/Servi%C3%A7os/FATURA_300039280800_2022_OI_ac2b4.pdf" TargetMode="External"/><Relationship Id="rId45" Type="http://schemas.openxmlformats.org/officeDocument/2006/relationships/hyperlink" Target="https://www.mpam.mp.br/images/Transpar%C3%AAncia_2022/Novembro/Notas_Fiscais/Servi%C3%A7os/FATURA_86746-2_2022_AMAZONAS_ENERGIA_4c803.pdf" TargetMode="External"/><Relationship Id="rId66" Type="http://schemas.openxmlformats.org/officeDocument/2006/relationships/hyperlink" Target="https://www.mpam.mp.br/images/Transpar%C3%AAncia_2022/Novembro/Notas_Fiscais/Servi%C3%A7os/NFS_1949_2022_TN_NETO_ede3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8" zoomScale="80" zoomScaleNormal="80" zoomScaleSheetLayoutView="70" workbookViewId="0">
      <selection activeCell="G39" sqref="G39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2" customWidth="1"/>
    <col min="6" max="6" width="18.7109375" style="3" customWidth="1"/>
    <col min="7" max="7" width="14.85546875" customWidth="1"/>
    <col min="8" max="8" width="20.85546875" customWidth="1"/>
    <col min="9" max="9" width="14.85546875" customWidth="1"/>
    <col min="10" max="10" width="23.28515625" customWidth="1"/>
    <col min="11" max="11" width="19" customWidth="1"/>
    <col min="12" max="12" width="14.42578125" customWidth="1"/>
    <col min="14" max="14" width="10.85546875" bestFit="1" customWidth="1"/>
    <col min="15" max="15" width="10.5703125" bestFit="1" customWidth="1"/>
  </cols>
  <sheetData>
    <row r="1" spans="1:12" ht="77.099999999999994" customHeight="1">
      <c r="C1" s="1"/>
      <c r="D1" s="1"/>
      <c r="G1" s="4"/>
      <c r="H1" s="1"/>
    </row>
    <row r="2" spans="1:12" ht="18">
      <c r="A2" s="5" t="str">
        <f>[1]Bens!A2</f>
        <v>NOVEMBRO/2022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20.25">
      <c r="A3" s="7" t="s">
        <v>0</v>
      </c>
      <c r="B3" s="7"/>
      <c r="C3" s="7"/>
      <c r="D3" s="7"/>
      <c r="E3" s="7"/>
      <c r="G3" s="4"/>
      <c r="H3" s="1"/>
    </row>
    <row r="5" spans="1:12" ht="18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</row>
    <row r="6" spans="1:12" ht="47.25">
      <c r="A6" s="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9" t="s">
        <v>7</v>
      </c>
      <c r="G6" s="9" t="s">
        <v>8</v>
      </c>
      <c r="H6" s="10" t="s">
        <v>9</v>
      </c>
      <c r="I6" s="10" t="s">
        <v>10</v>
      </c>
      <c r="J6" s="10" t="s">
        <v>11</v>
      </c>
      <c r="K6" s="10" t="s">
        <v>12</v>
      </c>
    </row>
    <row r="7" spans="1:12" s="19" customFormat="1" ht="141" customHeight="1">
      <c r="A7" s="11" t="s">
        <v>13</v>
      </c>
      <c r="B7" s="12">
        <v>1</v>
      </c>
      <c r="C7" s="13" t="s">
        <v>14</v>
      </c>
      <c r="D7" s="14" t="s">
        <v>15</v>
      </c>
      <c r="E7" s="20" t="s">
        <v>16</v>
      </c>
      <c r="F7" s="16" t="s">
        <v>17</v>
      </c>
      <c r="G7" s="17">
        <v>44865</v>
      </c>
      <c r="H7" s="17">
        <v>44866</v>
      </c>
      <c r="I7" s="12" t="s">
        <v>18</v>
      </c>
      <c r="J7" s="18">
        <v>8099.02</v>
      </c>
      <c r="K7" s="13" t="s">
        <v>19</v>
      </c>
    </row>
    <row r="8" spans="1:12" ht="105">
      <c r="A8" s="11" t="s">
        <v>13</v>
      </c>
      <c r="B8" s="12">
        <v>2</v>
      </c>
      <c r="C8" s="13" t="s">
        <v>20</v>
      </c>
      <c r="D8" s="14" t="s">
        <v>21</v>
      </c>
      <c r="E8" s="20" t="s">
        <v>22</v>
      </c>
      <c r="F8" s="16" t="s">
        <v>23</v>
      </c>
      <c r="G8" s="17">
        <v>44865</v>
      </c>
      <c r="H8" s="21">
        <v>44866</v>
      </c>
      <c r="I8" s="12" t="s">
        <v>198</v>
      </c>
      <c r="J8" s="18">
        <v>3579.7</v>
      </c>
      <c r="K8" s="13" t="s">
        <v>24</v>
      </c>
      <c r="L8" s="22"/>
    </row>
    <row r="9" spans="1:12" ht="120">
      <c r="A9" s="11" t="s">
        <v>13</v>
      </c>
      <c r="B9" s="12">
        <v>3</v>
      </c>
      <c r="C9" s="13" t="s">
        <v>25</v>
      </c>
      <c r="D9" s="14" t="s">
        <v>26</v>
      </c>
      <c r="E9" s="20" t="s">
        <v>27</v>
      </c>
      <c r="F9" s="16" t="s">
        <v>28</v>
      </c>
      <c r="G9" s="17">
        <v>44865</v>
      </c>
      <c r="H9" s="21">
        <v>44866</v>
      </c>
      <c r="I9" s="12" t="s">
        <v>18</v>
      </c>
      <c r="J9" s="23">
        <f>186195.25+2176.35+10881.76+18381.87</f>
        <v>217635.23</v>
      </c>
      <c r="K9" s="13" t="s">
        <v>29</v>
      </c>
      <c r="L9" s="22"/>
    </row>
    <row r="10" spans="1:12" ht="134.25" customHeight="1">
      <c r="A10" s="11" t="s">
        <v>13</v>
      </c>
      <c r="B10" s="12">
        <v>4</v>
      </c>
      <c r="C10" s="24" t="s">
        <v>30</v>
      </c>
      <c r="D10" s="25" t="s">
        <v>31</v>
      </c>
      <c r="E10" s="20" t="s">
        <v>32</v>
      </c>
      <c r="F10" s="26" t="s">
        <v>33</v>
      </c>
      <c r="G10" s="27">
        <v>44869</v>
      </c>
      <c r="H10" s="27">
        <v>44872</v>
      </c>
      <c r="I10" s="27" t="s">
        <v>18</v>
      </c>
      <c r="J10" s="28">
        <f>23718.68+1437.5+431.25+3162.49</f>
        <v>28749.919999999998</v>
      </c>
      <c r="K10" s="24" t="s">
        <v>34</v>
      </c>
      <c r="L10" s="22"/>
    </row>
    <row r="11" spans="1:12" ht="135">
      <c r="A11" s="11" t="s">
        <v>13</v>
      </c>
      <c r="B11" s="12">
        <v>5</v>
      </c>
      <c r="C11" s="24" t="s">
        <v>35</v>
      </c>
      <c r="D11" s="25" t="s">
        <v>36</v>
      </c>
      <c r="E11" s="29" t="s">
        <v>37</v>
      </c>
      <c r="F11" s="26" t="s">
        <v>38</v>
      </c>
      <c r="G11" s="27">
        <v>44872</v>
      </c>
      <c r="H11" s="27">
        <v>44872</v>
      </c>
      <c r="I11" s="27" t="s">
        <v>18</v>
      </c>
      <c r="J11" s="28">
        <v>84075.26</v>
      </c>
      <c r="K11" s="24" t="s">
        <v>39</v>
      </c>
      <c r="L11" s="22"/>
    </row>
    <row r="12" spans="1:12" ht="120">
      <c r="A12" s="11" t="s">
        <v>13</v>
      </c>
      <c r="B12" s="12">
        <v>6</v>
      </c>
      <c r="C12" s="24" t="s">
        <v>35</v>
      </c>
      <c r="D12" s="25" t="s">
        <v>36</v>
      </c>
      <c r="E12" s="30" t="s">
        <v>40</v>
      </c>
      <c r="F12" s="26" t="s">
        <v>41</v>
      </c>
      <c r="G12" s="17">
        <v>44872</v>
      </c>
      <c r="H12" s="17">
        <v>44872</v>
      </c>
      <c r="I12" s="12" t="s">
        <v>18</v>
      </c>
      <c r="J12" s="18">
        <v>39700.67</v>
      </c>
      <c r="K12" s="13" t="s">
        <v>42</v>
      </c>
      <c r="L12" s="22"/>
    </row>
    <row r="13" spans="1:12" ht="150">
      <c r="A13" s="11" t="s">
        <v>13</v>
      </c>
      <c r="B13" s="12">
        <v>7</v>
      </c>
      <c r="C13" s="24" t="s">
        <v>43</v>
      </c>
      <c r="D13" s="25" t="s">
        <v>44</v>
      </c>
      <c r="E13" s="29" t="s">
        <v>45</v>
      </c>
      <c r="F13" s="26" t="s">
        <v>46</v>
      </c>
      <c r="G13" s="17">
        <v>44875</v>
      </c>
      <c r="H13" s="17">
        <v>44875</v>
      </c>
      <c r="I13" s="12" t="s">
        <v>18</v>
      </c>
      <c r="J13" s="18">
        <v>285351.56</v>
      </c>
      <c r="K13" s="13" t="s">
        <v>47</v>
      </c>
      <c r="L13" s="22"/>
    </row>
    <row r="14" spans="1:12" ht="105">
      <c r="A14" s="11" t="s">
        <v>13</v>
      </c>
      <c r="B14" s="12">
        <v>8</v>
      </c>
      <c r="C14" s="13" t="s">
        <v>48</v>
      </c>
      <c r="D14" s="14" t="s">
        <v>49</v>
      </c>
      <c r="E14" s="29" t="s">
        <v>50</v>
      </c>
      <c r="F14" s="26" t="s">
        <v>51</v>
      </c>
      <c r="G14" s="17">
        <v>44876</v>
      </c>
      <c r="H14" s="17">
        <v>44882</v>
      </c>
      <c r="I14" s="12" t="s">
        <v>18</v>
      </c>
      <c r="J14" s="18">
        <v>6010</v>
      </c>
      <c r="K14" s="13" t="s">
        <v>52</v>
      </c>
      <c r="L14" s="22"/>
    </row>
    <row r="15" spans="1:12" ht="120">
      <c r="A15" s="11" t="s">
        <v>13</v>
      </c>
      <c r="B15" s="12">
        <v>9</v>
      </c>
      <c r="C15" s="13" t="s">
        <v>53</v>
      </c>
      <c r="D15" s="14" t="s">
        <v>54</v>
      </c>
      <c r="E15" s="29" t="s">
        <v>55</v>
      </c>
      <c r="F15" s="26" t="s">
        <v>56</v>
      </c>
      <c r="G15" s="17">
        <v>44881</v>
      </c>
      <c r="H15" s="17">
        <v>44882</v>
      </c>
      <c r="I15" s="12" t="s">
        <v>18</v>
      </c>
      <c r="J15" s="28">
        <v>1749.95</v>
      </c>
      <c r="K15" s="13" t="s">
        <v>57</v>
      </c>
      <c r="L15" s="22"/>
    </row>
    <row r="16" spans="1:12" ht="120">
      <c r="A16" s="11" t="s">
        <v>13</v>
      </c>
      <c r="B16" s="12">
        <v>10</v>
      </c>
      <c r="C16" s="13" t="s">
        <v>58</v>
      </c>
      <c r="D16" s="25" t="s">
        <v>59</v>
      </c>
      <c r="E16" s="20" t="s">
        <v>60</v>
      </c>
      <c r="F16" s="26" t="s">
        <v>61</v>
      </c>
      <c r="G16" s="17">
        <v>44881</v>
      </c>
      <c r="H16" s="17">
        <v>44882</v>
      </c>
      <c r="I16" s="12" t="s">
        <v>18</v>
      </c>
      <c r="J16" s="18">
        <v>65345.94</v>
      </c>
      <c r="K16" s="13" t="s">
        <v>62</v>
      </c>
      <c r="L16" s="22"/>
    </row>
    <row r="17" spans="1:12" ht="150">
      <c r="A17" s="11" t="s">
        <v>13</v>
      </c>
      <c r="B17" s="12">
        <v>11</v>
      </c>
      <c r="C17" s="13" t="s">
        <v>63</v>
      </c>
      <c r="D17" s="14" t="s">
        <v>64</v>
      </c>
      <c r="E17" s="20" t="s">
        <v>65</v>
      </c>
      <c r="F17" s="16" t="s">
        <v>66</v>
      </c>
      <c r="G17" s="17">
        <v>44882</v>
      </c>
      <c r="H17" s="17">
        <v>44883</v>
      </c>
      <c r="I17" s="12" t="s">
        <v>18</v>
      </c>
      <c r="J17" s="18">
        <v>130.66</v>
      </c>
      <c r="K17" s="13" t="s">
        <v>67</v>
      </c>
      <c r="L17" s="22"/>
    </row>
    <row r="18" spans="1:12" ht="150">
      <c r="A18" s="11" t="s">
        <v>13</v>
      </c>
      <c r="B18" s="12">
        <v>12</v>
      </c>
      <c r="C18" s="13" t="s">
        <v>63</v>
      </c>
      <c r="D18" s="14" t="s">
        <v>64</v>
      </c>
      <c r="E18" s="31" t="s">
        <v>68</v>
      </c>
      <c r="F18" s="16" t="s">
        <v>69</v>
      </c>
      <c r="G18" s="17">
        <v>44882</v>
      </c>
      <c r="H18" s="17">
        <v>44883</v>
      </c>
      <c r="I18" s="12" t="s">
        <v>18</v>
      </c>
      <c r="J18" s="18">
        <v>4172.28</v>
      </c>
      <c r="K18" s="13" t="s">
        <v>70</v>
      </c>
      <c r="L18" s="22"/>
    </row>
    <row r="19" spans="1:12" ht="135">
      <c r="A19" s="11" t="s">
        <v>13</v>
      </c>
      <c r="B19" s="12">
        <v>13</v>
      </c>
      <c r="C19" s="13" t="s">
        <v>71</v>
      </c>
      <c r="D19" s="14" t="s">
        <v>72</v>
      </c>
      <c r="E19" s="20" t="s">
        <v>73</v>
      </c>
      <c r="F19" s="26" t="s">
        <v>74</v>
      </c>
      <c r="G19" s="17">
        <v>44886</v>
      </c>
      <c r="H19" s="17">
        <v>44886</v>
      </c>
      <c r="I19" s="32" t="s">
        <v>18</v>
      </c>
      <c r="J19" s="18">
        <f>22944.98+1207.63</f>
        <v>24152.61</v>
      </c>
      <c r="K19" s="13" t="s">
        <v>75</v>
      </c>
      <c r="L19" s="22"/>
    </row>
    <row r="20" spans="1:12" ht="135">
      <c r="A20" s="11" t="s">
        <v>13</v>
      </c>
      <c r="B20" s="12">
        <v>14</v>
      </c>
      <c r="C20" s="13" t="s">
        <v>76</v>
      </c>
      <c r="D20" s="14" t="s">
        <v>77</v>
      </c>
      <c r="E20" s="20" t="s">
        <v>78</v>
      </c>
      <c r="F20" s="26" t="s">
        <v>79</v>
      </c>
      <c r="G20" s="17">
        <v>44886</v>
      </c>
      <c r="H20" s="17">
        <v>44886</v>
      </c>
      <c r="I20" s="12" t="s">
        <v>18</v>
      </c>
      <c r="J20" s="18">
        <f>1045+55</f>
        <v>1100</v>
      </c>
      <c r="K20" s="13" t="s">
        <v>80</v>
      </c>
      <c r="L20" s="22"/>
    </row>
    <row r="21" spans="1:12" ht="120">
      <c r="A21" s="11" t="s">
        <v>13</v>
      </c>
      <c r="B21" s="12">
        <v>15</v>
      </c>
      <c r="C21" s="13" t="s">
        <v>81</v>
      </c>
      <c r="D21" s="14" t="s">
        <v>82</v>
      </c>
      <c r="E21" s="20" t="s">
        <v>83</v>
      </c>
      <c r="F21" s="16" t="s">
        <v>84</v>
      </c>
      <c r="G21" s="17">
        <v>44886</v>
      </c>
      <c r="H21" s="17">
        <v>44886</v>
      </c>
      <c r="I21" s="12" t="s">
        <v>18</v>
      </c>
      <c r="J21" s="28">
        <v>5053.25</v>
      </c>
      <c r="K21" s="13" t="s">
        <v>85</v>
      </c>
      <c r="L21" s="22"/>
    </row>
    <row r="22" spans="1:12" ht="90">
      <c r="A22" s="11" t="s">
        <v>13</v>
      </c>
      <c r="B22" s="12">
        <v>16</v>
      </c>
      <c r="C22" s="24" t="s">
        <v>86</v>
      </c>
      <c r="D22" s="25" t="s">
        <v>87</v>
      </c>
      <c r="E22" s="20" t="s">
        <v>88</v>
      </c>
      <c r="F22" s="16" t="s">
        <v>89</v>
      </c>
      <c r="G22" s="17">
        <v>44886</v>
      </c>
      <c r="H22" s="17">
        <v>44886</v>
      </c>
      <c r="I22" s="12" t="s">
        <v>18</v>
      </c>
      <c r="J22" s="18">
        <v>40817.5</v>
      </c>
      <c r="K22" s="13" t="s">
        <v>90</v>
      </c>
      <c r="L22" s="22"/>
    </row>
    <row r="23" spans="1:12" ht="120">
      <c r="A23" s="11" t="s">
        <v>13</v>
      </c>
      <c r="B23" s="12">
        <v>17</v>
      </c>
      <c r="C23" s="13" t="s">
        <v>91</v>
      </c>
      <c r="D23" s="14" t="s">
        <v>92</v>
      </c>
      <c r="E23" s="31" t="s">
        <v>93</v>
      </c>
      <c r="F23" s="16" t="s">
        <v>94</v>
      </c>
      <c r="G23" s="17">
        <v>44886</v>
      </c>
      <c r="H23" s="17">
        <v>44886</v>
      </c>
      <c r="I23" s="12" t="s">
        <v>18</v>
      </c>
      <c r="J23" s="28">
        <v>186.23</v>
      </c>
      <c r="K23" s="13" t="s">
        <v>95</v>
      </c>
      <c r="L23" s="22"/>
    </row>
    <row r="24" spans="1:12" ht="150">
      <c r="A24" s="11" t="s">
        <v>13</v>
      </c>
      <c r="B24" s="12">
        <v>18</v>
      </c>
      <c r="C24" s="13" t="s">
        <v>96</v>
      </c>
      <c r="D24" s="14" t="s">
        <v>97</v>
      </c>
      <c r="E24" s="31" t="s">
        <v>98</v>
      </c>
      <c r="F24" s="26" t="s">
        <v>99</v>
      </c>
      <c r="G24" s="17">
        <v>44886</v>
      </c>
      <c r="H24" s="27">
        <v>44889</v>
      </c>
      <c r="I24" s="12" t="s">
        <v>18</v>
      </c>
      <c r="J24" s="18">
        <f>3791.13+199.53</f>
        <v>3990.6600000000003</v>
      </c>
      <c r="K24" s="13" t="s">
        <v>100</v>
      </c>
      <c r="L24" s="22"/>
    </row>
    <row r="25" spans="1:12" ht="135">
      <c r="A25" s="11" t="s">
        <v>13</v>
      </c>
      <c r="B25" s="12">
        <v>19</v>
      </c>
      <c r="C25" s="13" t="s">
        <v>101</v>
      </c>
      <c r="D25" s="25" t="s">
        <v>102</v>
      </c>
      <c r="E25" s="20" t="s">
        <v>103</v>
      </c>
      <c r="F25" s="26" t="s">
        <v>104</v>
      </c>
      <c r="G25" s="17">
        <v>44886</v>
      </c>
      <c r="H25" s="17">
        <v>44889</v>
      </c>
      <c r="I25" s="12" t="s">
        <v>18</v>
      </c>
      <c r="J25" s="18">
        <v>2500</v>
      </c>
      <c r="K25" s="13" t="s">
        <v>105</v>
      </c>
      <c r="L25" s="22"/>
    </row>
    <row r="26" spans="1:12" ht="90">
      <c r="A26" s="11" t="s">
        <v>13</v>
      </c>
      <c r="B26" s="12">
        <v>20</v>
      </c>
      <c r="C26" s="13" t="s">
        <v>106</v>
      </c>
      <c r="D26" s="14" t="s">
        <v>107</v>
      </c>
      <c r="E26" s="20" t="s">
        <v>108</v>
      </c>
      <c r="F26" s="26" t="s">
        <v>109</v>
      </c>
      <c r="G26" s="17">
        <v>44886</v>
      </c>
      <c r="H26" s="17">
        <v>44889</v>
      </c>
      <c r="I26" s="12" t="s">
        <v>18</v>
      </c>
      <c r="J26" s="18">
        <f>4590.24+209.76</f>
        <v>4800</v>
      </c>
      <c r="K26" s="13" t="s">
        <v>110</v>
      </c>
      <c r="L26" s="22"/>
    </row>
    <row r="27" spans="1:12" ht="135">
      <c r="A27" s="11" t="s">
        <v>13</v>
      </c>
      <c r="B27" s="12">
        <v>21</v>
      </c>
      <c r="C27" s="13" t="s">
        <v>111</v>
      </c>
      <c r="D27" s="25" t="s">
        <v>112</v>
      </c>
      <c r="E27" s="15" t="s">
        <v>113</v>
      </c>
      <c r="F27" s="26" t="s">
        <v>114</v>
      </c>
      <c r="G27" s="17">
        <v>44886</v>
      </c>
      <c r="H27" s="17">
        <v>44889</v>
      </c>
      <c r="I27" s="12" t="s">
        <v>18</v>
      </c>
      <c r="J27" s="18">
        <f>18816.62+417.38</f>
        <v>19234</v>
      </c>
      <c r="K27" s="13" t="s">
        <v>115</v>
      </c>
      <c r="L27" s="22"/>
    </row>
    <row r="28" spans="1:12" ht="150">
      <c r="A28" s="11" t="s">
        <v>13</v>
      </c>
      <c r="B28" s="12">
        <v>22</v>
      </c>
      <c r="C28" s="13" t="s">
        <v>116</v>
      </c>
      <c r="D28" s="14" t="s">
        <v>117</v>
      </c>
      <c r="E28" s="20" t="s">
        <v>118</v>
      </c>
      <c r="F28" s="26" t="s">
        <v>119</v>
      </c>
      <c r="G28" s="17">
        <v>44886</v>
      </c>
      <c r="H28" s="17">
        <v>44889</v>
      </c>
      <c r="I28" s="12" t="s">
        <v>18</v>
      </c>
      <c r="J28" s="28">
        <v>77686.850000000006</v>
      </c>
      <c r="K28" s="13" t="s">
        <v>120</v>
      </c>
      <c r="L28" s="22"/>
    </row>
    <row r="29" spans="1:12" ht="165">
      <c r="A29" s="11" t="s">
        <v>13</v>
      </c>
      <c r="B29" s="12">
        <v>23</v>
      </c>
      <c r="C29" s="13" t="s">
        <v>121</v>
      </c>
      <c r="D29" s="25" t="s">
        <v>122</v>
      </c>
      <c r="E29" s="20" t="s">
        <v>123</v>
      </c>
      <c r="F29" s="33" t="s">
        <v>124</v>
      </c>
      <c r="G29" s="17">
        <v>44886</v>
      </c>
      <c r="H29" s="17">
        <v>44889</v>
      </c>
      <c r="I29" s="12" t="s">
        <v>18</v>
      </c>
      <c r="J29" s="18">
        <f>183.17+60.63+278.53+115.09</f>
        <v>637.41999999999996</v>
      </c>
      <c r="K29" s="13" t="s">
        <v>125</v>
      </c>
      <c r="L29" s="22"/>
    </row>
    <row r="30" spans="1:12" ht="135">
      <c r="A30" s="11" t="s">
        <v>13</v>
      </c>
      <c r="B30" s="12">
        <v>24</v>
      </c>
      <c r="C30" s="13" t="s">
        <v>58</v>
      </c>
      <c r="D30" s="25" t="s">
        <v>126</v>
      </c>
      <c r="E30" s="20" t="s">
        <v>127</v>
      </c>
      <c r="F30" s="26" t="s">
        <v>128</v>
      </c>
      <c r="G30" s="17">
        <v>44886</v>
      </c>
      <c r="H30" s="17">
        <v>44889</v>
      </c>
      <c r="I30" s="12" t="s">
        <v>18</v>
      </c>
      <c r="J30" s="28">
        <v>28343.08</v>
      </c>
      <c r="K30" s="13" t="s">
        <v>129</v>
      </c>
      <c r="L30" s="22"/>
    </row>
    <row r="31" spans="1:12" ht="120">
      <c r="A31" s="11" t="s">
        <v>13</v>
      </c>
      <c r="B31" s="12">
        <v>25</v>
      </c>
      <c r="C31" s="13" t="s">
        <v>58</v>
      </c>
      <c r="D31" s="25" t="s">
        <v>126</v>
      </c>
      <c r="E31" s="20" t="s">
        <v>130</v>
      </c>
      <c r="F31" s="26" t="s">
        <v>131</v>
      </c>
      <c r="G31" s="17">
        <v>44886</v>
      </c>
      <c r="H31" s="17">
        <v>44889</v>
      </c>
      <c r="I31" s="12" t="s">
        <v>18</v>
      </c>
      <c r="J31" s="28">
        <f>3.29+216.03</f>
        <v>219.32</v>
      </c>
      <c r="K31" s="13" t="s">
        <v>129</v>
      </c>
      <c r="L31" s="22"/>
    </row>
    <row r="32" spans="1:12" ht="150">
      <c r="A32" s="11" t="s">
        <v>13</v>
      </c>
      <c r="B32" s="12">
        <v>26</v>
      </c>
      <c r="C32" s="13" t="s">
        <v>86</v>
      </c>
      <c r="D32" s="25" t="s">
        <v>87</v>
      </c>
      <c r="E32" s="20" t="s">
        <v>132</v>
      </c>
      <c r="F32" s="26" t="s">
        <v>133</v>
      </c>
      <c r="G32" s="17">
        <v>44886</v>
      </c>
      <c r="H32" s="17">
        <v>44889</v>
      </c>
      <c r="I32" s="12" t="s">
        <v>18</v>
      </c>
      <c r="J32" s="28">
        <v>78490.320000000007</v>
      </c>
      <c r="K32" s="13" t="s">
        <v>134</v>
      </c>
      <c r="L32" s="22"/>
    </row>
    <row r="33" spans="1:12" ht="165">
      <c r="A33" s="11" t="s">
        <v>13</v>
      </c>
      <c r="B33" s="12">
        <v>27</v>
      </c>
      <c r="C33" s="13" t="s">
        <v>121</v>
      </c>
      <c r="D33" s="25" t="s">
        <v>122</v>
      </c>
      <c r="E33" s="20" t="s">
        <v>135</v>
      </c>
      <c r="F33" s="16" t="s">
        <v>136</v>
      </c>
      <c r="G33" s="17">
        <v>44886</v>
      </c>
      <c r="H33" s="17">
        <v>44889</v>
      </c>
      <c r="I33" s="12" t="s">
        <v>18</v>
      </c>
      <c r="J33" s="28">
        <f>60.63+271.73+183.17+115.09</f>
        <v>630.62</v>
      </c>
      <c r="K33" s="13" t="s">
        <v>137</v>
      </c>
      <c r="L33" s="22"/>
    </row>
    <row r="34" spans="1:12" ht="150">
      <c r="A34" s="11" t="s">
        <v>13</v>
      </c>
      <c r="B34" s="12">
        <v>28</v>
      </c>
      <c r="C34" s="13" t="s">
        <v>63</v>
      </c>
      <c r="D34" s="25" t="s">
        <v>138</v>
      </c>
      <c r="E34" s="20" t="s">
        <v>139</v>
      </c>
      <c r="F34" s="16" t="s">
        <v>140</v>
      </c>
      <c r="G34" s="17">
        <v>44887</v>
      </c>
      <c r="H34" s="17">
        <v>44889</v>
      </c>
      <c r="I34" s="12" t="s">
        <v>18</v>
      </c>
      <c r="J34" s="18">
        <v>23785.13</v>
      </c>
      <c r="K34" s="13" t="s">
        <v>141</v>
      </c>
      <c r="L34" s="22"/>
    </row>
    <row r="35" spans="1:12" ht="135">
      <c r="A35" s="11" t="s">
        <v>13</v>
      </c>
      <c r="B35" s="12">
        <v>29</v>
      </c>
      <c r="C35" s="13" t="s">
        <v>63</v>
      </c>
      <c r="D35" s="14" t="s">
        <v>138</v>
      </c>
      <c r="E35" s="20" t="s">
        <v>142</v>
      </c>
      <c r="F35" s="16" t="s">
        <v>140</v>
      </c>
      <c r="G35" s="17">
        <v>44887</v>
      </c>
      <c r="H35" s="17">
        <v>44889</v>
      </c>
      <c r="I35" s="12" t="s">
        <v>18</v>
      </c>
      <c r="J35" s="18">
        <v>9121.14</v>
      </c>
      <c r="K35" s="13" t="s">
        <v>141</v>
      </c>
      <c r="L35" s="22"/>
    </row>
    <row r="36" spans="1:12" ht="133.5" customHeight="1">
      <c r="A36" s="11" t="s">
        <v>13</v>
      </c>
      <c r="B36" s="12">
        <v>30</v>
      </c>
      <c r="C36" s="13" t="s">
        <v>143</v>
      </c>
      <c r="D36" s="14" t="s">
        <v>144</v>
      </c>
      <c r="E36" s="15" t="s">
        <v>145</v>
      </c>
      <c r="F36" s="26" t="s">
        <v>146</v>
      </c>
      <c r="G36" s="17">
        <v>44887</v>
      </c>
      <c r="H36" s="17">
        <v>44889</v>
      </c>
      <c r="I36" s="12" t="s">
        <v>18</v>
      </c>
      <c r="J36" s="18">
        <f>2900.73+79.27</f>
        <v>2980</v>
      </c>
      <c r="K36" s="13" t="s">
        <v>147</v>
      </c>
      <c r="L36" s="22"/>
    </row>
    <row r="37" spans="1:12" ht="165">
      <c r="A37" s="11" t="s">
        <v>13</v>
      </c>
      <c r="B37" s="12">
        <v>31</v>
      </c>
      <c r="C37" s="13" t="s">
        <v>106</v>
      </c>
      <c r="D37" s="14" t="s">
        <v>107</v>
      </c>
      <c r="E37" s="20" t="s">
        <v>148</v>
      </c>
      <c r="F37" s="26" t="s">
        <v>149</v>
      </c>
      <c r="G37" s="17">
        <v>44887</v>
      </c>
      <c r="H37" s="17">
        <v>44889</v>
      </c>
      <c r="I37" s="12" t="s">
        <v>18</v>
      </c>
      <c r="J37" s="18">
        <f>209.76+4590.24</f>
        <v>4800</v>
      </c>
      <c r="K37" s="13" t="s">
        <v>150</v>
      </c>
      <c r="L37" s="22"/>
    </row>
    <row r="38" spans="1:12" ht="120">
      <c r="A38" s="11" t="s">
        <v>13</v>
      </c>
      <c r="B38" s="12">
        <v>32</v>
      </c>
      <c r="C38" s="34" t="s">
        <v>151</v>
      </c>
      <c r="D38" s="35" t="s">
        <v>152</v>
      </c>
      <c r="E38" s="15" t="s">
        <v>153</v>
      </c>
      <c r="F38" s="26" t="s">
        <v>154</v>
      </c>
      <c r="G38" s="17">
        <v>44887</v>
      </c>
      <c r="H38" s="17">
        <v>44889</v>
      </c>
      <c r="I38" s="12" t="s">
        <v>18</v>
      </c>
      <c r="J38" s="18">
        <f>19698+402</f>
        <v>20100</v>
      </c>
      <c r="K38" s="13" t="s">
        <v>155</v>
      </c>
      <c r="L38" s="22"/>
    </row>
    <row r="39" spans="1:12" ht="150">
      <c r="A39" s="11" t="s">
        <v>13</v>
      </c>
      <c r="B39" s="12">
        <v>33</v>
      </c>
      <c r="C39" s="13" t="s">
        <v>86</v>
      </c>
      <c r="D39" s="14" t="s">
        <v>87</v>
      </c>
      <c r="E39" s="20" t="s">
        <v>156</v>
      </c>
      <c r="F39" s="16" t="s">
        <v>157</v>
      </c>
      <c r="G39" s="17">
        <v>44887</v>
      </c>
      <c r="H39" s="17">
        <v>44889</v>
      </c>
      <c r="I39" s="12" t="s">
        <v>18</v>
      </c>
      <c r="J39" s="18">
        <v>927.49</v>
      </c>
      <c r="K39" s="13" t="s">
        <v>158</v>
      </c>
      <c r="L39" s="22"/>
    </row>
    <row r="40" spans="1:12" ht="180">
      <c r="A40" s="11" t="s">
        <v>13</v>
      </c>
      <c r="B40" s="12">
        <v>34</v>
      </c>
      <c r="C40" s="13" t="s">
        <v>86</v>
      </c>
      <c r="D40" s="14" t="s">
        <v>87</v>
      </c>
      <c r="E40" s="20" t="s">
        <v>159</v>
      </c>
      <c r="F40" s="16" t="s">
        <v>160</v>
      </c>
      <c r="G40" s="17">
        <v>44887</v>
      </c>
      <c r="H40" s="17">
        <v>44889</v>
      </c>
      <c r="I40" s="12" t="s">
        <v>18</v>
      </c>
      <c r="J40" s="18">
        <f>921.06+851.94</f>
        <v>1773</v>
      </c>
      <c r="K40" s="13" t="s">
        <v>158</v>
      </c>
      <c r="L40" s="22"/>
    </row>
    <row r="41" spans="1:12" ht="161.25" customHeight="1">
      <c r="A41" s="11" t="s">
        <v>13</v>
      </c>
      <c r="B41" s="12">
        <v>35</v>
      </c>
      <c r="C41" s="13" t="s">
        <v>86</v>
      </c>
      <c r="D41" s="14" t="s">
        <v>87</v>
      </c>
      <c r="E41" s="20" t="s">
        <v>161</v>
      </c>
      <c r="F41" s="16" t="s">
        <v>162</v>
      </c>
      <c r="G41" s="17">
        <v>44887</v>
      </c>
      <c r="H41" s="17">
        <v>44889</v>
      </c>
      <c r="I41" s="12" t="s">
        <v>18</v>
      </c>
      <c r="J41" s="18">
        <f>1782.65+2190.13+2485.9+1965.89</f>
        <v>8424.57</v>
      </c>
      <c r="K41" s="13" t="s">
        <v>158</v>
      </c>
      <c r="L41" s="22"/>
    </row>
    <row r="42" spans="1:12" ht="135">
      <c r="A42" s="11" t="s">
        <v>13</v>
      </c>
      <c r="B42" s="12">
        <v>36</v>
      </c>
      <c r="C42" s="13" t="s">
        <v>163</v>
      </c>
      <c r="D42" s="25" t="s">
        <v>164</v>
      </c>
      <c r="E42" s="20" t="s">
        <v>165</v>
      </c>
      <c r="F42" s="16" t="s">
        <v>166</v>
      </c>
      <c r="G42" s="17">
        <v>44887</v>
      </c>
      <c r="H42" s="17">
        <v>44889</v>
      </c>
      <c r="I42" s="12" t="s">
        <v>18</v>
      </c>
      <c r="J42" s="18">
        <f>205107.5+2392.5</f>
        <v>207500</v>
      </c>
      <c r="K42" s="13" t="s">
        <v>167</v>
      </c>
      <c r="L42" s="22"/>
    </row>
    <row r="43" spans="1:12" ht="135">
      <c r="A43" s="11" t="s">
        <v>13</v>
      </c>
      <c r="B43" s="12">
        <v>37</v>
      </c>
      <c r="C43" s="13" t="s">
        <v>168</v>
      </c>
      <c r="D43" s="25" t="s">
        <v>169</v>
      </c>
      <c r="E43" s="20" t="s">
        <v>170</v>
      </c>
      <c r="F43" s="16" t="s">
        <v>171</v>
      </c>
      <c r="G43" s="17">
        <v>44888</v>
      </c>
      <c r="H43" s="17">
        <v>44889</v>
      </c>
      <c r="I43" s="12" t="s">
        <v>18</v>
      </c>
      <c r="J43" s="18">
        <f>3287.85+173.05</f>
        <v>3460.9</v>
      </c>
      <c r="K43" s="13" t="s">
        <v>172</v>
      </c>
      <c r="L43" s="22"/>
    </row>
    <row r="44" spans="1:12" ht="135">
      <c r="A44" s="11" t="s">
        <v>13</v>
      </c>
      <c r="B44" s="12">
        <v>38</v>
      </c>
      <c r="C44" s="13" t="s">
        <v>76</v>
      </c>
      <c r="D44" s="14" t="s">
        <v>77</v>
      </c>
      <c r="E44" s="20" t="s">
        <v>173</v>
      </c>
      <c r="F44" s="26" t="s">
        <v>174</v>
      </c>
      <c r="G44" s="17">
        <v>44888</v>
      </c>
      <c r="H44" s="17">
        <v>44889</v>
      </c>
      <c r="I44" s="12" t="s">
        <v>18</v>
      </c>
      <c r="J44" s="18">
        <f>1045+55</f>
        <v>1100</v>
      </c>
      <c r="K44" s="13" t="s">
        <v>175</v>
      </c>
      <c r="L44" s="22"/>
    </row>
    <row r="45" spans="1:12" ht="90">
      <c r="A45" s="11" t="s">
        <v>13</v>
      </c>
      <c r="B45" s="12">
        <v>39</v>
      </c>
      <c r="C45" s="13" t="s">
        <v>176</v>
      </c>
      <c r="D45" s="14" t="s">
        <v>177</v>
      </c>
      <c r="E45" s="36" t="s">
        <v>178</v>
      </c>
      <c r="F45" s="26" t="s">
        <v>179</v>
      </c>
      <c r="G45" s="17">
        <v>44888</v>
      </c>
      <c r="H45" s="17">
        <v>44889</v>
      </c>
      <c r="I45" s="12" t="s">
        <v>18</v>
      </c>
      <c r="J45" s="18">
        <v>4950</v>
      </c>
      <c r="K45" s="13" t="s">
        <v>180</v>
      </c>
      <c r="L45" s="22"/>
    </row>
    <row r="46" spans="1:12" ht="120">
      <c r="A46" s="11" t="s">
        <v>13</v>
      </c>
      <c r="B46" s="12">
        <v>40</v>
      </c>
      <c r="C46" s="13" t="s">
        <v>181</v>
      </c>
      <c r="D46" s="14" t="s">
        <v>182</v>
      </c>
      <c r="E46" s="29" t="s">
        <v>183</v>
      </c>
      <c r="F46" s="26" t="s">
        <v>184</v>
      </c>
      <c r="G46" s="17">
        <v>44888</v>
      </c>
      <c r="H46" s="17">
        <v>44889</v>
      </c>
      <c r="I46" s="12" t="s">
        <v>18</v>
      </c>
      <c r="J46" s="18">
        <f>187158.39+10881.76+2176.35</f>
        <v>200216.50000000003</v>
      </c>
      <c r="K46" s="13" t="s">
        <v>185</v>
      </c>
      <c r="L46" s="22"/>
    </row>
    <row r="47" spans="1:12" ht="150">
      <c r="A47" s="11" t="s">
        <v>13</v>
      </c>
      <c r="B47" s="12">
        <v>41</v>
      </c>
      <c r="C47" s="13" t="s">
        <v>186</v>
      </c>
      <c r="D47" s="14" t="s">
        <v>187</v>
      </c>
      <c r="E47" s="29" t="s">
        <v>188</v>
      </c>
      <c r="F47" s="16" t="s">
        <v>189</v>
      </c>
      <c r="G47" s="17">
        <v>44888</v>
      </c>
      <c r="H47" s="17">
        <v>44889</v>
      </c>
      <c r="I47" s="12" t="s">
        <v>18</v>
      </c>
      <c r="J47" s="18">
        <f>113.78+2161.85</f>
        <v>2275.63</v>
      </c>
      <c r="K47" s="13" t="s">
        <v>190</v>
      </c>
      <c r="L47" s="22"/>
    </row>
    <row r="48" spans="1:12" s="22" customFormat="1" ht="135">
      <c r="A48" s="11" t="s">
        <v>13</v>
      </c>
      <c r="B48" s="12">
        <v>42</v>
      </c>
      <c r="C48" s="13" t="s">
        <v>86</v>
      </c>
      <c r="D48" s="14" t="s">
        <v>87</v>
      </c>
      <c r="E48" s="29" t="s">
        <v>191</v>
      </c>
      <c r="F48" s="16" t="s">
        <v>192</v>
      </c>
      <c r="G48" s="17">
        <v>44894</v>
      </c>
      <c r="H48" s="37">
        <v>44894</v>
      </c>
      <c r="I48" s="38" t="s">
        <v>18</v>
      </c>
      <c r="J48" s="39">
        <v>13507.67</v>
      </c>
      <c r="K48" s="13" t="s">
        <v>193</v>
      </c>
    </row>
    <row r="49" spans="1:12">
      <c r="A49" s="40" t="s">
        <v>194</v>
      </c>
      <c r="B49" s="40"/>
      <c r="C49" s="40"/>
      <c r="D49" s="4"/>
      <c r="H49" s="41"/>
      <c r="I49" s="42"/>
      <c r="J49" s="41"/>
      <c r="L49" s="22"/>
    </row>
    <row r="50" spans="1:12">
      <c r="A50" s="43" t="str">
        <f>[1]Bens!A30</f>
        <v>Data da última atualização: 02/11/2022</v>
      </c>
      <c r="B50" s="44"/>
      <c r="C50" s="4"/>
      <c r="D50" s="1"/>
      <c r="L50" s="22"/>
    </row>
    <row r="51" spans="1:12">
      <c r="A51" s="45" t="s">
        <v>195</v>
      </c>
      <c r="B51" s="45"/>
      <c r="C51" s="45"/>
      <c r="D51" s="45"/>
    </row>
    <row r="52" spans="1:12">
      <c r="A52" s="45" t="s">
        <v>196</v>
      </c>
      <c r="B52" s="45"/>
      <c r="C52" s="45"/>
      <c r="D52" s="45"/>
    </row>
    <row r="53" spans="1:12">
      <c r="A53" s="46" t="s">
        <v>197</v>
      </c>
      <c r="B53" s="46"/>
      <c r="C53" s="46"/>
      <c r="D53" s="1"/>
    </row>
  </sheetData>
  <mergeCells count="5">
    <mergeCell ref="A2:K2"/>
    <mergeCell ref="A3:E3"/>
    <mergeCell ref="A5:J5"/>
    <mergeCell ref="A51:D51"/>
    <mergeCell ref="A52:D52"/>
  </mergeCells>
  <hyperlinks>
    <hyperlink ref="F8" r:id="rId1"/>
    <hyperlink ref="F9" r:id="rId2"/>
    <hyperlink ref="E8" r:id="rId3"/>
    <hyperlink ref="E9" r:id="rId4"/>
    <hyperlink ref="E48" r:id="rId5"/>
    <hyperlink ref="E47" r:id="rId6"/>
    <hyperlink ref="E46" r:id="rId7" display="Liquidação da NE nº 2022NE0000978-Prest. de Serv. sanitização das unid. do MINISTÉRIO PÚBLICO realizados no mês out/2022, conf. Contrato nº 010/20(2ºTA),ref. nota fiscal Nº 4619-PI 2022.022236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2" r:id="rId18"/>
    <hyperlink ref="E24" r:id="rId19"/>
    <hyperlink ref="E25" r:id="rId20"/>
    <hyperlink ref="E26" r:id="rId21"/>
    <hyperlink ref="E28" r:id="rId22"/>
    <hyperlink ref="E29" r:id="rId23"/>
    <hyperlink ref="E30" r:id="rId24"/>
    <hyperlink ref="E31" r:id="rId25"/>
    <hyperlink ref="E32" r:id="rId26"/>
    <hyperlink ref="E33" r:id="rId27"/>
    <hyperlink ref="E37" r:id="rId28"/>
    <hyperlink ref="E42" r:id="rId29"/>
    <hyperlink ref="E43" r:id="rId30"/>
    <hyperlink ref="E44" r:id="rId31"/>
    <hyperlink ref="F7" r:id="rId32"/>
    <hyperlink ref="F10" r:id="rId33"/>
    <hyperlink ref="F11" r:id="rId34"/>
    <hyperlink ref="F12" r:id="rId35"/>
    <hyperlink ref="F13" r:id="rId36"/>
    <hyperlink ref="F14" r:id="rId37"/>
    <hyperlink ref="F15" r:id="rId38"/>
    <hyperlink ref="F16" r:id="rId39"/>
    <hyperlink ref="F17" r:id="rId40"/>
    <hyperlink ref="F18" r:id="rId41"/>
    <hyperlink ref="F19" r:id="rId42"/>
    <hyperlink ref="F20" r:id="rId43"/>
    <hyperlink ref="F21" r:id="rId44"/>
    <hyperlink ref="F22" r:id="rId45"/>
    <hyperlink ref="F23" r:id="rId46"/>
    <hyperlink ref="F24" r:id="rId47"/>
    <hyperlink ref="F25" r:id="rId48"/>
    <hyperlink ref="F26" r:id="rId49"/>
    <hyperlink ref="F27" r:id="rId50"/>
    <hyperlink ref="F28" r:id="rId51"/>
    <hyperlink ref="F30" r:id="rId52"/>
    <hyperlink ref="F31" r:id="rId53"/>
    <hyperlink ref="F32" r:id="rId54"/>
    <hyperlink ref="F29" r:id="rId55" display="https://www.mpam.mp.br/images/Transpar%C3%AAncia_2022/Novembro/Notas_Fiscais/Servi%C3%A7os/FATURAS_SETEMBRO_2022_COSAMA_3fb01.pdf"/>
    <hyperlink ref="F33" r:id="rId56"/>
    <hyperlink ref="F34" r:id="rId57"/>
    <hyperlink ref="F35" r:id="rId58"/>
    <hyperlink ref="F36" r:id="rId59"/>
    <hyperlink ref="F37" r:id="rId60"/>
    <hyperlink ref="F38" r:id="rId61"/>
    <hyperlink ref="F39" r:id="rId62"/>
    <hyperlink ref="F40" r:id="rId63"/>
    <hyperlink ref="F41" r:id="rId64"/>
    <hyperlink ref="F42" r:id="rId65"/>
    <hyperlink ref="F43" r:id="rId66"/>
    <hyperlink ref="F44" r:id="rId67"/>
    <hyperlink ref="F45" r:id="rId68"/>
    <hyperlink ref="F46" r:id="rId69"/>
    <hyperlink ref="F47" r:id="rId70"/>
    <hyperlink ref="F48" r:id="rId71"/>
    <hyperlink ref="E7" r:id="rId72"/>
    <hyperlink ref="E10" r:id="rId73"/>
    <hyperlink ref="E21" r:id="rId74"/>
    <hyperlink ref="E23" r:id="rId75"/>
    <hyperlink ref="E34" r:id="rId76"/>
    <hyperlink ref="E35" r:id="rId77"/>
    <hyperlink ref="E40" r:id="rId78"/>
    <hyperlink ref="E41" r:id="rId79"/>
    <hyperlink ref="E39" r:id="rId80"/>
  </hyperlinks>
  <pageMargins left="0.511811024" right="0.511811024" top="0.78740157499999996" bottom="0.78740157499999996" header="0.31496062000000002" footer="0.31496062000000002"/>
  <pageSetup scale="36" orientation="portrait" r:id="rId81"/>
  <drawing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Serviços</vt:lpstr>
      <vt:lpstr>Serviços!Area_de_impressao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2022-12-15T13:42:15Z</cp:lastPrinted>
  <dcterms:created xsi:type="dcterms:W3CDTF">2022-12-15T13:01:44Z</dcterms:created>
  <dcterms:modified xsi:type="dcterms:W3CDTF">2022-12-15T13:44:12Z</dcterms:modified>
</cp:coreProperties>
</file>