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4.Abril\"/>
    </mc:Choice>
  </mc:AlternateContent>
  <bookViews>
    <workbookView xWindow="0" yWindow="0" windowWidth="15600" windowHeight="9165" tabRatio="500" activeTab="2"/>
  </bookViews>
  <sheets>
    <sheet name="Bens" sheetId="3" r:id="rId1"/>
    <sheet name="Locações" sheetId="4" r:id="rId2"/>
    <sheet name="Serviços" sheetId="5" r:id="rId3"/>
    <sheet name="Obras" sheetId="6" r:id="rId4"/>
  </sheets>
  <definedNames>
    <definedName name="_xlnm._FilterDatabase" localSheetId="0" hidden="1">Bens!$D$6:$D$59</definedName>
    <definedName name="_xlnm._FilterDatabase" localSheetId="1" hidden="1">Locações!$A$6:$M$21</definedName>
    <definedName name="_xlnm._FilterDatabase" localSheetId="2" hidden="1">Serviços!$F$1:$F$167</definedName>
    <definedName name="_xlnm.Print_Area" localSheetId="3">Obras!$A$1:$M$13</definedName>
    <definedName name="_xlnm.Print_Area" localSheetId="2">Serviços!$A$1:$M$76</definedName>
    <definedName name="_xlnm.Print_Titles" localSheetId="0">Bens!$6:$6</definedName>
    <definedName name="_xlnm.Print_Titles" localSheetId="1">Locações!$6:$6</definedName>
    <definedName name="_xlnm.Print_Titles" localSheetId="3">Obras!$6:$6</definedName>
    <definedName name="_xlnm.Print_Titles" localSheetId="2">Serviços!$6:$6</definedName>
  </definedNames>
  <calcPr calcId="152511"/>
</workbook>
</file>

<file path=xl/calcChain.xml><?xml version="1.0" encoding="utf-8"?>
<calcChain xmlns="http://schemas.openxmlformats.org/spreadsheetml/2006/main">
  <c r="L70" i="5" l="1"/>
  <c r="L69" i="5"/>
  <c r="L8" i="6" l="1"/>
  <c r="L7" i="6"/>
  <c r="L60" i="5"/>
  <c r="L59" i="5"/>
  <c r="L58" i="5"/>
  <c r="L57" i="5"/>
  <c r="L55" i="5"/>
  <c r="L13" i="4"/>
  <c r="L47" i="5"/>
  <c r="L41" i="5"/>
  <c r="L11" i="4"/>
  <c r="L40" i="5"/>
  <c r="L36" i="5"/>
  <c r="L10" i="4"/>
  <c r="L9" i="4"/>
  <c r="L22" i="5"/>
  <c r="L21" i="5"/>
  <c r="L17" i="5"/>
  <c r="L13" i="5"/>
  <c r="L7" i="5"/>
  <c r="A10" i="6" l="1"/>
  <c r="A2" i="6"/>
  <c r="A72" i="5"/>
  <c r="A18" i="4"/>
  <c r="A2" i="4"/>
</calcChain>
</file>

<file path=xl/sharedStrings.xml><?xml version="1.0" encoding="utf-8"?>
<sst xmlns="http://schemas.openxmlformats.org/spreadsheetml/2006/main" count="986" uniqueCount="575">
  <si>
    <t>ORDEM CRONOLÓGICA DE PAGAMENTOS – PGJ/AM</t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</si>
  <si>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</si>
  <si>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</si>
  <si>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</si>
  <si>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</si>
  <si>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</si>
  <si>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</si>
  <si>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</si>
  <si>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</si>
  <si>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</si>
  <si>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</si>
  <si>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</si>
  <si>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</si>
  <si>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</si>
  <si>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</si>
  <si>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</si>
  <si>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</si>
  <si>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</si>
  <si>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</si>
  <si>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</si>
  <si>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</si>
  <si>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</si>
  <si>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F ALVES DOS SANTOS JUNIOR</t>
  </si>
  <si>
    <t>A F S DE MORAIS COMERCIO</t>
  </si>
  <si>
    <t>-</t>
  </si>
  <si>
    <t>FEVEREIRO</t>
  </si>
  <si>
    <t>SENCINET BRASIL SERVICOS DE TELECOMUNICACOES LTDA</t>
  </si>
  <si>
    <t>S DE O PEDROSA -ME</t>
  </si>
  <si>
    <t>FUNDO DE MODERNIZAÇÃO E REAPARELHAMENTO DO PODER JUDICIARIO ESTADUAL</t>
  </si>
  <si>
    <t>1097/2023</t>
  </si>
  <si>
    <t>VINICIUS CHAVES DOS SANTOS</t>
  </si>
  <si>
    <t>G REFRIGERAÇAO COM E SERV DE REFRIGERAÇAO LTDA  ME</t>
  </si>
  <si>
    <t>EMPRESA BRASILEIRA DE CORREIOS E TELEGRAFOS EBCT</t>
  </si>
  <si>
    <t>SIDI SERVIÇOS DE COMUNICAÇAO LTDA  ME</t>
  </si>
  <si>
    <t>ER SOLUÇÕES INFORMÁTICA</t>
  </si>
  <si>
    <t>2023.004250</t>
  </si>
  <si>
    <t>Liquidação da NE n. 2022NE0002276-Aquis. de 4 microcomputadores e 8 monitores, ref. ao contrato 017/2022, constantes no AJURI (0960323),visando atender as demandas dos órgãos integrantes do MP/AM, conf. NF-e nº 90 e PI-SEI 2023.004250.</t>
  </si>
  <si>
    <t>90/2023</t>
  </si>
  <si>
    <t>547/2023</t>
  </si>
  <si>
    <t>Liquidação da NE nº 2022NE0002498 - Referente a aquisição de 1 (um) condicionador de ar tipo Split Inverter, 12.000 btus 220V, Tombo nº 19993 (1006468), para uso na PJ de Benjamin Constant, conforme NF-e nº 898 e SEI 2023.005851.</t>
  </si>
  <si>
    <t>2023.005851</t>
  </si>
  <si>
    <t>898/2023</t>
  </si>
  <si>
    <t>1075/2023</t>
  </si>
  <si>
    <t xml:space="preserve">ANDRE DE VASCONCELOS GITIRANA </t>
  </si>
  <si>
    <t>Liquidação da NE nº 2023NE0000114 - Ref. a aquisição de 1 forno micro-ondas, Tombo nº 20855, para suprir a necessidade da Diretoria Administrativa – DA, conforme NF-e nº 1554 e SEI 2023.005410.</t>
  </si>
  <si>
    <t>2023.005410</t>
  </si>
  <si>
    <t>1554/2023</t>
  </si>
  <si>
    <t>1076/2023</t>
  </si>
  <si>
    <t>Liquidação da NE nº 2023NE0000111 - Ref. a aquisição de 1 forno micro-ondas, Tombo nº 20856, para suprir a necessidade da PJ de Silves/AM, conforme NF-e nº 1555 e SEI 2023.005418.</t>
  </si>
  <si>
    <t>2023.005418</t>
  </si>
  <si>
    <t>1077/2023</t>
  </si>
  <si>
    <t>Liquidação da NE nº 2023NE0000107 - Ref. a aquisição de um frigobar 124 L (tombo 19986), para atender às necessidades da Promotoria de Silves, conforme NF-e 4405 e SEI 2023.004793.</t>
  </si>
  <si>
    <t>2023.004793</t>
  </si>
  <si>
    <t>4405/2023</t>
  </si>
  <si>
    <t>1078/2023</t>
  </si>
  <si>
    <t>Liquidação da NE nº 2023NE0000115 - Ref. a aquisição de um frigobar 124 L (tombo 20028), para atender às necessidades da 1ª PGJ/AM, conforme NF-e 4404 e SEI 2023.004789.</t>
  </si>
  <si>
    <t>2023.004789</t>
  </si>
  <si>
    <t>4404/2023</t>
  </si>
  <si>
    <t>1079/2023</t>
  </si>
  <si>
    <t>Liquidação da NE nº 2023NE0000116 - Ref. a aquisição de um frigobar 124 L (tombo 20428), para atender às necessidades dos órgãos PGJ/AM, conforme NF-e 4402 e SEI 2023.004787.</t>
  </si>
  <si>
    <t>2023.004787</t>
  </si>
  <si>
    <t>4402/2023</t>
  </si>
  <si>
    <t>1080/2023</t>
  </si>
  <si>
    <t>Liquidação da NE nº 2022NE0002134 - Ref. a aquisição de um frigobar 124 L (tombo 19853), para atender às necessidades da Promotoria de Guajará, conforme NF-e 4256 e SEI 2023.004742.</t>
  </si>
  <si>
    <t>2023.004742</t>
  </si>
  <si>
    <t>4256/2022</t>
  </si>
  <si>
    <t>1081/2023</t>
  </si>
  <si>
    <t>Liquidação da NE nº 2022NE0002352 - Ref. a aquisição de um frigobar 124 L (tombo 19992), para atender às necessidades da PGJ/AM, conforme NF-e 4406 e SEI 2023.004902.</t>
  </si>
  <si>
    <t>2023.004902</t>
  </si>
  <si>
    <t>4406/2023</t>
  </si>
  <si>
    <t>1082/2023</t>
  </si>
  <si>
    <t>Liquidação da NE nº 2022NE0001106 - Ref. a aquisição de três armários (tombos 19209 a 19211),  para suprir às necessidades da PJ de Anori, conforme NF-e 80  e SEI 2023.005165.</t>
  </si>
  <si>
    <t>2023.005165</t>
  </si>
  <si>
    <t>1083/2023</t>
  </si>
  <si>
    <t>Liquidação da NE nº 2022NE0001113 - Ref. a aquisição de 4 armários em aço (tombos 19212 a 19215),  para suprir às necessidades da PJ de Maués, conforme NF-e 81  e SEI 2023.005232.</t>
  </si>
  <si>
    <t>2023.005232</t>
  </si>
  <si>
    <t>81/2022</t>
  </si>
  <si>
    <t>80/2022</t>
  </si>
  <si>
    <t>1084/2023</t>
  </si>
  <si>
    <t>BETEL MÓVEIS EIRELLI</t>
  </si>
  <si>
    <t>Liquidação da NE nº 2022NE0002281 - Ref. a aquisição de 1 (uma) unidade de cadeira giratória diretor (Tombo 20880) ,  para suprir às necessidades da 8ª PJ, conforme NF-e 95  e SEI 2023.006280.</t>
  </si>
  <si>
    <t>2023.006280</t>
  </si>
  <si>
    <t>95/2023</t>
  </si>
  <si>
    <t>1085/2023</t>
  </si>
  <si>
    <t>Liquidação da NE nº 2023NE0000104 - Ref. a aquisição de 2 (duas) Cadeiras Giratórias Diretor com Braços (Tombo Nº 20872; 20873) ,  para suprir às necessidades da 73ª  PJ, conforme NF-e 104  e SEI 2023.006265.</t>
  </si>
  <si>
    <t>2023.006265</t>
  </si>
  <si>
    <t>104/2023</t>
  </si>
  <si>
    <t>1086/2023</t>
  </si>
  <si>
    <t>Liquidação da NE nº 2023NE0000300 - Ref. a aquisição de mobiliário em geral (Tombos 20874 a 20879) ,  para suprir às necessidades da PJ de São Paulo de Olivença, conforme NF-e 112  e SEI 2023.006262.</t>
  </si>
  <si>
    <t>2023.006262</t>
  </si>
  <si>
    <t>112/2023</t>
  </si>
  <si>
    <t>1087/2023</t>
  </si>
  <si>
    <t>Liquidação da NE nº 2023NE0000094 - Ref. a aquisição de 2 unidades de cadeira giratória diretor (Tombo 20881 e 20882) ,  para suprir às necessidades da 50ª PJ, conforme NF-e 110  e SEI 2023.006307.</t>
  </si>
  <si>
    <t>2023.006307</t>
  </si>
  <si>
    <t>110/2023</t>
  </si>
  <si>
    <t>1088/2023</t>
  </si>
  <si>
    <t>Liquidação da NE nº 2023NE0000101 - Ref. a aquisição de 1 (uma) unidade de cadeira giratória diretor (Tombo 19219) ,  para suprir às necessidades do Setor de Compras e Serviços, conforme NF-e 106  e SEI 2023.005544.</t>
  </si>
  <si>
    <t>2023.005544</t>
  </si>
  <si>
    <t>106/2023</t>
  </si>
  <si>
    <t>1089/2023</t>
  </si>
  <si>
    <t>Liquidação da NE nº 2022NE0002282 - Ref. a aquisição de 2 unidades de cadeira giratória diretor (Tombo 19220 e 20027) ,  para suprir às necessidades da 49ª PJ, conforme NF-e 96  e SEI 2023.005553.</t>
  </si>
  <si>
    <t>2023.005553</t>
  </si>
  <si>
    <t>96/2023</t>
  </si>
  <si>
    <t>1090/2023</t>
  </si>
  <si>
    <t>Liquidação da NE nº 2022NE0002353 - Ref. a aquisição de 1 (uma) unidade de cadeira giratória diretor (Tombo 20867) ,  para suprir às necessidades da PGJ/AM, conforme NF-e 100  e SEI 2023.006244.</t>
  </si>
  <si>
    <t>100/2023</t>
  </si>
  <si>
    <t>1092/2023</t>
  </si>
  <si>
    <t>2023.006244</t>
  </si>
  <si>
    <t>Liquidação da NE nº 2023NE0000097 - Ref. a aquisição de mobiliário em geral (Tombos 20862 a 20865) ,  para suprir às necessidades da PGJ/AM - CAO, conforme NF-e 105  e SEI 2023.006245.</t>
  </si>
  <si>
    <t>2023.006245</t>
  </si>
  <si>
    <t>105/2023</t>
  </si>
  <si>
    <t>1093/2023</t>
  </si>
  <si>
    <t>Liquidação da NE nº 2022NE0002492 - Ref. a aquisição de 4 (quatro) unidades de cadeiras giratória diretor (Tombos 20868 a 20871), para suprir as necessidades da 23ª PGJ, conforme NF-e 101  e SEI 2023.006277.</t>
  </si>
  <si>
    <t>2023.006277</t>
  </si>
  <si>
    <t>101/2023</t>
  </si>
  <si>
    <t>1094/2023</t>
  </si>
  <si>
    <t xml:space="preserve">Liquidação da NE nº 2023NE0000102 - Ref. a aquisição de 1 (uma) Poltrona Presidente (Tombo 20866),  para suprir às necessidades da 73ª PGJ, conforme NF-e 103  e SEI 2023.006273. </t>
  </si>
  <si>
    <t>2023.006273</t>
  </si>
  <si>
    <t>103/2023</t>
  </si>
  <si>
    <t>1095/2023</t>
  </si>
  <si>
    <t>22023.006308</t>
  </si>
  <si>
    <t>Liquidação da NE nº 2023NE0000296 - Ref. a aquisição de 2 mesas delta e 1 gaveteiro volante, (tombos nº 20884 a 20886), para suprir às necessidades do MP/AM, conforme NF-e 109  e SEI 2023.006308.</t>
  </si>
  <si>
    <t>109/2023</t>
  </si>
  <si>
    <t>1096/2023</t>
  </si>
  <si>
    <t>Liquidação da NE nº 2022NE0002497 -  Ref. a aquisição de 1 mesa, (tombo 19221), para suprir às necessidades da 8ª PJ, conforme NF-e 102  e SEI 2023.005540.</t>
  </si>
  <si>
    <t>2023.005540</t>
  </si>
  <si>
    <t>102/2023</t>
  </si>
  <si>
    <t>Liquidação da NE nº 2022NE0002027 - Ref. a aquisição de 5 Mesas Retas e 05 cadeiras diretor (tombos 19222 a 19231), para suprir às necessidades do NACI, conforme NF-e 92  e SEI 2023.005562.</t>
  </si>
  <si>
    <t>2023.005562</t>
  </si>
  <si>
    <t>92/2023</t>
  </si>
  <si>
    <t>1098/2023</t>
  </si>
  <si>
    <t>Liquidação da NE nº 2022NE0002359 - Ref. a aquisição de mesas, e cadeiras (tombos 19232 a 19244), para suprir às necessidades do Setor de Compras e Serviços, conforme NF-e nº 114  e SEI 2023.005573.</t>
  </si>
  <si>
    <t>2023.005573</t>
  </si>
  <si>
    <t>114/2023</t>
  </si>
  <si>
    <t>1099/2023</t>
  </si>
  <si>
    <t>Liquidação da NE nº 2022NE0002265 - Ref. a aquisição de mobiliário em geral (tombos 20887 a 20890), para suprir às necessidades da PGJ/AM, conforme NF-e nº 97  e SEI 2023.006312.</t>
  </si>
  <si>
    <t>2023.006312</t>
  </si>
  <si>
    <t>97/2023</t>
  </si>
  <si>
    <t>1100/2023</t>
  </si>
  <si>
    <t>Liquidação da NE nº 2023NE0000106 - Ref. a aquisição de 1 (um) gaveteiro volante (tombo 19245), para suprir às necessidades da PGJ/AM - Silves, conforme NF-e nº 107  e SEI 2023.005750.</t>
  </si>
  <si>
    <t>2023.005750</t>
  </si>
  <si>
    <t>107/2023</t>
  </si>
  <si>
    <t>1101/2023</t>
  </si>
  <si>
    <t>Liquidação da NE nº 2023NE0000098 - Ref. a aquisição de quadros de avisos brancos (tombos 19216 e 19217), para suprir às necessidades da PGJ/AM - Interior, conforme NF-e nº 7617  e SEI 2023.005429.</t>
  </si>
  <si>
    <t>2023.005429</t>
  </si>
  <si>
    <t>7617/2023</t>
  </si>
  <si>
    <t>1102/2023</t>
  </si>
  <si>
    <t>AJL INDUSTRIA E COMERCIO LTDA</t>
  </si>
  <si>
    <t>Liquidação da NE nº 2022NE0002050 - Referente a aquisição de 50 nobreaks (tombos 19001 a 19050), CA N° 023/2022 - MP/PGJ, para suprir às necessidades do MPAM/PGJ/AM, conforme NF-e nº 12150  e SEI 2023.006385.</t>
  </si>
  <si>
    <t>2023.006385</t>
  </si>
  <si>
    <t>12150/2023</t>
  </si>
  <si>
    <t>1103/2023</t>
  </si>
  <si>
    <t>TH MIX LTDA</t>
  </si>
  <si>
    <t>Liquidação da NE nº 2023NE0000147 - Aquisição de material de consumo (material de higiene e limpeza e copa e cozinha), destinado ao atendimento das necessidades funcionais da PGJ, conforme NF-e 607 e SEI 2023.005305.</t>
  </si>
  <si>
    <t>2023.005305</t>
  </si>
  <si>
    <t>607/2023</t>
  </si>
  <si>
    <t>1104/2023</t>
  </si>
  <si>
    <t>Liquidação da NE nº 2023NE0000051 - Referente a serviço de manutenção do sistema de refrigeração à PGJ/AM pela G. Refrigeração, relativo a fevereiro de 2023, conforme contrato nº 025/2022, NFS nº 2667/2023 e SEI 2023.005620.</t>
  </si>
  <si>
    <t>2023.005620</t>
  </si>
  <si>
    <t>2667/2023</t>
  </si>
  <si>
    <t>1109/2023</t>
  </si>
  <si>
    <t>Liquidação da NE n. 2023NE0000122 - Ref. a pagamento da cessão onerosa de espaços à PGJ/AM pelo TJ/AM, referente a FEV/2023, conforme documentos presentes no PI-SEI 2023.004594.</t>
  </si>
  <si>
    <t>2023.004594</t>
  </si>
  <si>
    <t>Memorando 38/2023</t>
  </si>
  <si>
    <t>1116/2023</t>
  </si>
  <si>
    <t>GS COMERCIAL LTDA</t>
  </si>
  <si>
    <t>Liquidação da NE nº 2023NE0000139 - Referente a fornecimento de escova sanitária, rodo e vassouras à PGJ/AM pela G. S. Comercial, conforme PE 4.022/2022/PGJ, NFe nº 000.000.424/2023 e SEI nº 2023.005117.</t>
  </si>
  <si>
    <t>2023.005117</t>
  </si>
  <si>
    <t>424/2023</t>
  </si>
  <si>
    <t>1120/2023</t>
  </si>
  <si>
    <t>MASTERFRIGO LTDA - EPP</t>
  </si>
  <si>
    <t>Liquidação da NE nº 2023NE0000135 - Referente a fornecimento de açúcar à PGJ/AM pela Masterfrigo , conforme PE 4.030/2022/PGJ, NFe nº 000.000.402/2023 e SEI nº 2023.004901.</t>
  </si>
  <si>
    <t>2023.004901</t>
  </si>
  <si>
    <t>402/2023</t>
  </si>
  <si>
    <t>1123/2023</t>
  </si>
  <si>
    <t>Liquidação da NE nº 2022NE0001295 - Ref. a serviços gráficos para a realização do Ciclo de Palestras: "Discutindo o Futuro do Ministério Público", conforme NFS-e 4660 e SEI 2022.017121.</t>
  </si>
  <si>
    <t xml:space="preserve"> VTPRINT OUTDOOR E GRAFICA EIRELI</t>
  </si>
  <si>
    <t>4660/2023</t>
  </si>
  <si>
    <t>1128/2023</t>
  </si>
  <si>
    <t>2022.017121</t>
  </si>
  <si>
    <t>Não foi pago neste mês</t>
  </si>
  <si>
    <t>MARÇO</t>
  </si>
  <si>
    <t>1555/2023</t>
  </si>
  <si>
    <t>REPREMIG REPRESENTACAO E COMERCIO DE MINAS GERAIS LTDA</t>
  </si>
  <si>
    <t>Liquidação da NE n. 2022NE0002278-Aquis. de equip de informática (1 unidade de MONITOR MULTIMÍDIA PARA VIDEOCONFERÊNCIAS) visando atender as demandas dos órgãos integrantes do MP/AM, conforme NFS-e 10.302 e demais documentos no PI-SEI 2022.023290.</t>
  </si>
  <si>
    <t>10302/2022</t>
  </si>
  <si>
    <t>358/2023</t>
  </si>
  <si>
    <t>FONTE 121 SEM SALDO</t>
  </si>
  <si>
    <t>2022.023290</t>
  </si>
  <si>
    <t>ABRIL</t>
  </si>
  <si>
    <t>ABRIL/2023</t>
  </si>
  <si>
    <t xml:space="preserve">Liquidação da NE nº 2022NE0000719 - Ref. a serviços gráficos, reprografia, encadernação e confecção de materiais personalizados, conforme NFS-e 4707 e demais documentos no PI-SEI 2023.002935. </t>
  </si>
  <si>
    <t>2023.002935</t>
  </si>
  <si>
    <t>4707/2022</t>
  </si>
  <si>
    <t>1136/2023</t>
  </si>
  <si>
    <t>TECNETWORKING SERVICOS E SOLUCOES EM TI LTDA</t>
  </si>
  <si>
    <t>Liquidação da NE nº 2022NE0002601 - Ref. serviço de aquisição de subscrição de licença ADOBE CREATIVE CLOUD (todos os Apps) &amp;#8208; VIP e ADOBE ACROBAT PRO DC &amp;#8208; VIP , conforme NFS-e 1292 e SEI 2023.004128.</t>
  </si>
  <si>
    <t>2023.004128</t>
  </si>
  <si>
    <t>1292/2022</t>
  </si>
  <si>
    <t>1139/2023</t>
  </si>
  <si>
    <t>Liquidação da NE nº 2023NE0000028 - Ref. parcela  de Serviços de Comunicação de Dados, referente a Fev/2023, nos termos do 1° T.A. do CA 022/2021- MP/PGJ, conforme Fatura 6882 e SEI 2023.005114.</t>
  </si>
  <si>
    <t>2023.005114</t>
  </si>
  <si>
    <t>6882/2023</t>
  </si>
  <si>
    <t>1140/2023</t>
  </si>
  <si>
    <t>Liquidação da NE nº 2023NE0000029 - Ref. parcela  de Serviços de Locação de equipamentos para links de comunicação, referente a Fev/2023, nos termos do 1° T.A. do CA 022/2021-MP/PGJ, conforme Fatura n° 16869 e SEI 2023.005114.</t>
  </si>
  <si>
    <t>Fatura nº 16869</t>
  </si>
  <si>
    <t>1141/2023</t>
  </si>
  <si>
    <t>GARTNER DO BRASIL SERVICOS DE PESQUISAS LTDA</t>
  </si>
  <si>
    <t>Liquidação da NE nº 2021NE0001920 - Ref. a Prestação de serviços técn. espec. de pesq. e aconselhamento em TI, acesso a bases de conhecimentos, interpretação e aplicação das informações, parcela 01/12, conforme NFS-e nº 38717 e SEI 2023.004005.</t>
  </si>
  <si>
    <t>2023.004005</t>
  </si>
  <si>
    <t>38717/2023</t>
  </si>
  <si>
    <t>1145/2023</t>
  </si>
  <si>
    <t>Liquidação da NE nº 2022NE0000204 - Referente a prestação de serviços postais, mês de Fevereiro/2023, nos termos do CA nº 035/2021-MP/PGJ, conforme Fatura 65738 e SEI 2023.004942.</t>
  </si>
  <si>
    <t>2023.004942</t>
  </si>
  <si>
    <t>Fatura nº 65738</t>
  </si>
  <si>
    <t>1149/2023</t>
  </si>
  <si>
    <t>Liquidação da NE nº 2023NE0000441 - Ref. a prestação de serviço de conectividade ponto a ponto, em fibra óptica, nas unidades jurisdicionadas da PGJ, localizadas no interior, referente a FEV/2023, conforme NFS-e 11821 e SEI 2023.004833 (1 de 2).</t>
  </si>
  <si>
    <t xml:space="preserve">2023.004833 </t>
  </si>
  <si>
    <t>11821/2023</t>
  </si>
  <si>
    <t>1152/2023</t>
  </si>
  <si>
    <t xml:space="preserve">Liquidação da NE nº 2023NE0000024 - Ref. a prestação de serviço de conectividade ponto a ponto, em fibra óptica, nas unidades jurisdicionadas da PGJ, localizadas no interior, referente a FEV/2023, conforme NFS-e 11821 e SEI 2023.004833 (2 de 2).
</t>
  </si>
  <si>
    <t>1153/2023</t>
  </si>
  <si>
    <t>CASA NOVA ENGENHARIA E CONSULTORIA LTDA  ME</t>
  </si>
  <si>
    <t>Liquidação da NE nº 2022NE0000859 - Referente a serviço de manutenção da ETE à PGJ/AM pela Casa Nova Engenharia, relativo a 9ª medição, conforme contrato nº 008/2021/PGJ, NFSe nº 177/2023 e SEI 2023.004570 (parte 1 de 2).</t>
  </si>
  <si>
    <t xml:space="preserve">2023.004570 </t>
  </si>
  <si>
    <t>177/2023</t>
  </si>
  <si>
    <t>1203/2023</t>
  </si>
  <si>
    <t>Liquidação da NE nº 2022NE0000860 - Referente a serviço de manutenção da ETE à PGJ/AM pela Casa Nova Engenharia, relativo a 9ª medição, conforme contrato nº 008/2021/PGJ, NFSe nº 177/2023 e SEI 2023.004570 (parte 2 de 2).</t>
  </si>
  <si>
    <t>1204/2023</t>
  </si>
  <si>
    <t>MAPDATA TECNOLOGIA INFORMATICA E COMERCIO LTDA</t>
  </si>
  <si>
    <t>Liquidação da NE nº 2022NE0000724 - Referente a serviço de consultoria em soluções BIM para acompanhamento presencial de projeto piloto à PGJ/AM pela MAPDATA, conforme contrato nº 004/2022/PGJ, NFSe nº 9104/2023 e SEI nº 2023.001536.</t>
  </si>
  <si>
    <t>2023.001536</t>
  </si>
  <si>
    <t>9104/2023</t>
  </si>
  <si>
    <t>1205/2023</t>
  </si>
  <si>
    <t>SUZILENE DE SOUZA PINTO LTDA</t>
  </si>
  <si>
    <t>Liquidação da NE nº 2023NE0000319 - Referente a fornecimento de sabonete líquido à PGJ/AM pela Suzilene Ltda, conforme PE nº 4.046/2022/PGJ, NFe nº 000.000.368/2023 e SEI nº 2023.005934.</t>
  </si>
  <si>
    <t>2023.005934</t>
  </si>
  <si>
    <t>368/2023</t>
  </si>
  <si>
    <t>1226/2023</t>
  </si>
  <si>
    <t>OCA  VIAGENS E TURISMO DA AMAZONIA LIMITADA</t>
  </si>
  <si>
    <t>Liquidação da NE nº 2023NE0000046 - Referente a serviço de agenciamento de viagens à PGJ/AM pela Oca Turismo Ltda, relativo a fevereiro de 2023, conforme contrato nº 016/2022/PGJ, fatura nº 57796/2023 e SEI nº 2023.004546.</t>
  </si>
  <si>
    <t>2023.004546</t>
  </si>
  <si>
    <t>Fatura nº 57796</t>
  </si>
  <si>
    <t>1220/2023</t>
  </si>
  <si>
    <t>PRODAM PROCESSAMENTO DE DADOS AMAZONAS AS</t>
  </si>
  <si>
    <t>Liquidação da NE nº 2023NE0000042 - Referente a serviço prestado pelo sistema AJURI à PGJ/AM pela Prodam Ltda, relativo a fevereiro de 2023, conforme contrato nº 012/2021/PGJ, NFSe nº 35932/2023 e SEI nº 2023.004581.</t>
  </si>
  <si>
    <t>2023.004581</t>
  </si>
  <si>
    <t>35932/2023</t>
  </si>
  <si>
    <t>1221/2023</t>
  </si>
  <si>
    <t>FM INDUST. GRAFICA E LOCAÇÃO DE MAQUINAS E EQUIPAMENTOS LTDA</t>
  </si>
  <si>
    <t>Liquidação da NE nº 2023NE0000339 - Referente a serviço de confecção de placa personalizada à PGJ/AM pela FM Industria  Ltda, conforme PE nº 4.032/2022/PGJ, NFSe nº 2718/2023 e SEI nº 2023.003892.</t>
  </si>
  <si>
    <t>2023.003892</t>
  </si>
  <si>
    <t>2718/2023</t>
  </si>
  <si>
    <t>1222/2023</t>
  </si>
  <si>
    <t>COSAMA COMPANHIA DE SANEAMENTO DO AMAZONAS</t>
  </si>
  <si>
    <t>Liquidação da NE nº 2023NE0000001 -  Referente a serviço de água e esgoto à PGJ/AM (promotoria de Tabatinga) pela COSAMA, relativo a fevereiro/2023, conforme contrato nº 006/2022/PGJ, fatura nº 04943022023-3/2023 e SEI nº 2023.004954.</t>
  </si>
  <si>
    <t>2023.004954</t>
  </si>
  <si>
    <t>Fatura nº 04943022023-3</t>
  </si>
  <si>
    <t>1223/2023</t>
  </si>
  <si>
    <t>Liquidação da NE nº 2023NE0000001 - Referente a serviço de água e esgoto à PGJ/AM (promotoria de Carauari/AM) pela COSAMA, relativo a fevereiro/2023, conforme contrato nº 006/2022/PGJ, fatura nº 17246022023-6/2023 e SEI nº 2023.004954.</t>
  </si>
  <si>
    <t>Fatura nº 17246022023-6</t>
  </si>
  <si>
    <t>1224/2023</t>
  </si>
  <si>
    <t>Liquidação da NE nº 2023NE0000001 - Referente a serviço de água e esgoto à PGJ/AM (promotoria de Codajás/AM) pela COSAMA, relativo a fevereiro/2023, conforme contrato nº 006/2022/PGJ, fatura nº 28487022023-6/2023 e SEI nº 2023.004954.</t>
  </si>
  <si>
    <t>Fatura nº 28487022023-3</t>
  </si>
  <si>
    <t>1225/2023</t>
  </si>
  <si>
    <t>Liquidação da NE nº 2023NE0000001 - Referente a serviço de água e esgoto à PGJ/AM (promotoria de Autazes/AM) pela COSAMA, relativo a fevereiro/2023, conforme contrato nº 006/2022/PGJ, fatura nº 22098022023-6/2023 e SEI nº 2023.004954.</t>
  </si>
  <si>
    <t>Fatura nº 22098022023-4</t>
  </si>
  <si>
    <t>Liquidação da NE nº 2023NE0000001 - Referente a serviço de água e esgoto à PGJ/AM (promotoria de Juruá/AM) pela COSAMA, relativo a fevereiro/2023, conforme contrato nº 006/2022/PGJ, fatura nº 10918022023-7/2023 e SEI nº 2023.004954.</t>
  </si>
  <si>
    <t>Fatura nº 10918022023-7</t>
  </si>
  <si>
    <t>1227/2023</t>
  </si>
  <si>
    <t>Liquidação da NE nº 2023NE0000001 -  Referente a serviço de água e esgoto à PGJ/AM (promotoria de Tabatinga) pela COSAMA, relativo a janeiro/2023, conforme contrato nº 006/2022/PGJ, fatura nº 04943012023-5/2023 e SEI nº 2023.002998.</t>
  </si>
  <si>
    <t>2023.002998</t>
  </si>
  <si>
    <t>Fatura nº 04943012023-5</t>
  </si>
  <si>
    <t>1228/2023</t>
  </si>
  <si>
    <t>Liquidação da NE nº 2023NE0000001 - Referente a serviço de água e esgoto à PGJ/AM (promotoria de Carauari/AM) pela COSAMA, relativo a janeiro/2023, conforme contrato nº 006/2022/PGJ, fatura nº 17246012023-8/2023 e SEI nº 2023.002998.</t>
  </si>
  <si>
    <t>Fatura nº 17246012023-8</t>
  </si>
  <si>
    <t>1229/2023</t>
  </si>
  <si>
    <t>Liquidação da NE nº 2023NE0000001 - Referente a serviço de água e esgoto à PGJ/AM (promotoria de Codajás/AM) pela COSAMA, relativo a janeiro/2023, conforme contrato nº 006/2022/PGJ, fatura nº 28487012023-5/2023 e SEI nº 2023.002998.</t>
  </si>
  <si>
    <t>Fatura nº 28487012023-5</t>
  </si>
  <si>
    <t>1230/2023</t>
  </si>
  <si>
    <t>Liquidação da NE nº 2023NE0000001 - Referente a serviço de água e esgoto à PGJ/AM (promotoria de Autazes/AM) pela COSAMA, relativo a janeiro/2023, conforme contrato nº 006/2022/PGJ, fatura nº 22098012023-6/2023 e SEI nº 2023.002998.</t>
  </si>
  <si>
    <t>Fatura nº 22098012023-6</t>
  </si>
  <si>
    <t>1231/2023</t>
  </si>
  <si>
    <t>Liquidação da NE nº 2023NE0000001 - Referente a serviço de água e esgoto à PGJ/AM (promotoria de Juruá/AM) pela COSAMA, relativo a janeiro/2023, conforme contrato nº 006/2022/PGJ, fatura nº 10918012023-9/2023 e SEI nº 2023.002998.</t>
  </si>
  <si>
    <t>Fatura nº 10918012023-9</t>
  </si>
  <si>
    <t>1232/2023</t>
  </si>
  <si>
    <t xml:space="preserve"> JOSIELE SILVA DE SOUZA</t>
  </si>
  <si>
    <t>Liquidação da NE nº 2023NE0000072 - Referente a locação de imóvel à PGJ/AM (promotoria de Urucurituba/AM) pela Josiele Souza, relativo a março/2023, conforme contrato nº 003/2023/PGJ, recibo nº 03/2023 e SEI nº 2023.007016.</t>
  </si>
  <si>
    <t>2023.007016</t>
  </si>
  <si>
    <t>Recibo nº 03/2023</t>
  </si>
  <si>
    <t>1234/2023</t>
  </si>
  <si>
    <t>GABRIEL AGUIAR DE LIMA</t>
  </si>
  <si>
    <t>Liquidação da NE nº 2023NE0000053 - Referente a locação de imóvel à PGJ/AM (promotoria de Manacapuru/AM) por Gabriel Lima, relativo a março/2023, conforme contrato nº 031/2021/PGJ, recibo nº 03/2023 e SEI nº 2023.006248.</t>
  </si>
  <si>
    <t>2023.006248</t>
  </si>
  <si>
    <t>1235/2023</t>
  </si>
  <si>
    <t>VERA NEIDE PINTO CAVALCANTE</t>
  </si>
  <si>
    <t>Liquidação da NE nº 2023NE0000009 - Referente a locação de imóvel à PGJ/AM (promotoria de Coari/AM) por Vera Neide, relativo a março/2023, conforme contrato nº 019/2018/PGJ, recibo nº 03/2023 e SEI nº 2023.007014.</t>
  </si>
  <si>
    <t>2023.007014</t>
  </si>
  <si>
    <t>1236/2023</t>
  </si>
  <si>
    <t>HR COMERCIO E SERVICOS EIRELI</t>
  </si>
  <si>
    <t>2023.005820</t>
  </si>
  <si>
    <t>Liquidação da NE nº 2023NE0000136 - Referente a fornecimento de cartuchos à PGJ/AM pela HR Comércio, conforme PE nº 4.045/2022/PGJ, NFe nº 731/2023 e SEI 2023.005820.</t>
  </si>
  <si>
    <t>731/2023</t>
  </si>
  <si>
    <t>1237/2023</t>
  </si>
  <si>
    <t>TRIVALE INSTITUICAO DE PAGAMENTO LTDA</t>
  </si>
  <si>
    <t>Liquidação da NE nº 2022NE0001137 - Ref. a Prestação de serviço de administração, gerenciamento e fornecimento de vale-alimentação no mês de Março/2023, conforme NFS-e 2066416, 3º TA do CA nº 015/2020 - MP/PGJ e SEI 2023.007689 (parte 1 de 3).</t>
  </si>
  <si>
    <t xml:space="preserve">2023.007689 </t>
  </si>
  <si>
    <t>2066416/2023</t>
  </si>
  <si>
    <t>1238/2023</t>
  </si>
  <si>
    <t>Liquidação da NE nº 2022NE0001479 - Ref. a Prestação de serviço de administração, gerenciamento e fornecimento de vale-alimentação no mês de Março/2023, conforme NFS-e 2066416, 3º TA do CA nº 015/2020 - MP/PGJ e SEI  2023.007689 (parte 2 de 3).</t>
  </si>
  <si>
    <t>1239/2023</t>
  </si>
  <si>
    <t>2023.007689</t>
  </si>
  <si>
    <t>Liquidação da NE nº 2023NE0000017 - Ref. a Prestação de serviço de administração, gerenciamento e fornecimento de vale-alimentação no mês de Março/2023, conforme NFS-e 2066416, 3º TA do CA nº 015/2020 - MP/PGJ e SEI  2023.007689 (parte 3 de 3).</t>
  </si>
  <si>
    <t>1240/2023</t>
  </si>
  <si>
    <t>JF TECNOLOGIA LTDA -ME</t>
  </si>
  <si>
    <t>Liquidação da NE nº 2023NE0000016 - Referente a Prestação de Serviços de sanitização da PGJ/AM, realizado em Março de 2023, conforme NFS-e N° 5125 e demais documentos do PI-SEI 2023.007069.</t>
  </si>
  <si>
    <t>2023.007069</t>
  </si>
  <si>
    <t>5125/2023</t>
  </si>
  <si>
    <t>1241/2023</t>
  </si>
  <si>
    <t>RH CURSOS E TREINAMENTO EMPRESARIAL LTDA  ME</t>
  </si>
  <si>
    <t>Liquidação da NE nº 2022NE0002630 - Ref. a serviços de capacitação de servidores e consultoria para a implantação do eSocial no âmbito do MPAM/ PGJ/AM, conf. NFS-e nº 03 e SEI 2023.005649.</t>
  </si>
  <si>
    <t>2023.005649</t>
  </si>
  <si>
    <t>003/2023</t>
  </si>
  <si>
    <t>1244/2023</t>
  </si>
  <si>
    <t>OI S.A.</t>
  </si>
  <si>
    <t>Liquidação da NE nº 2023NE0000013 - Ref. a prestação de serviços telefônicos, MAR/23, conf. fatura nº 0300039304823 e SEI 2023.006105.</t>
  </si>
  <si>
    <t>2023.006105</t>
  </si>
  <si>
    <t>Fatura nº  0300039304823</t>
  </si>
  <si>
    <t>1245/2023</t>
  </si>
  <si>
    <t>Liquidação da NE nº 2023NE0000013 - Ref. a prestação de serviços telefônicos, MAR/23, conf. fatura nº 0300039304822 e SEI 2023.006104.</t>
  </si>
  <si>
    <t>2023.006104</t>
  </si>
  <si>
    <t>Fatura nº  0300039304822</t>
  </si>
  <si>
    <t>1246/2023</t>
  </si>
  <si>
    <t>VANIAS BATISTA MENDONÇA</t>
  </si>
  <si>
    <t>Liquidação da NE nº 2023NE0000015 - Referente a locação de imóvel no bairro Aleixo, mês de março/2023, conforme Recibo de Aluguel s/nº e demais documentos do PI-SEI 2023.006795.</t>
  </si>
  <si>
    <t>2023.006795</t>
  </si>
  <si>
    <t>1264/2023</t>
  </si>
  <si>
    <t>Liquidação da NE nº 2023NE0000051 - Referente a manutenção preventiva e corretiva para os equipamentos de refrigeração (condicionadores de ar, bebedouros, geladeiras, etc) desta PGJ/AM, Março/2023, conforme NFS-e nº 2702 e SEI 2023.007308.</t>
  </si>
  <si>
    <t>2023.007308</t>
  </si>
  <si>
    <t>2702/2023</t>
  </si>
  <si>
    <t>1265/2023</t>
  </si>
  <si>
    <t>Liquidação da NE nº 2023NE0000016 - Referente a serviços de limpeza e conservação à PGJ/AM, relativo a março de 2023, conforme contrato 010/2020 - 2º TA, NFSe 5119 e PI 2023.007033.</t>
  </si>
  <si>
    <t>2023.007033</t>
  </si>
  <si>
    <t>5119/2023</t>
  </si>
  <si>
    <t>1266/2023</t>
  </si>
  <si>
    <t>Liquidação da NE nº 2023NE0000755 -  Referente a serviço de água e esgoto à PGJ/AM (promotoria de Tabatinga/AM)) pela COSAMA, relativo a novembro/2022, conforme 2023NE0000755, fatura nº 04943112022-6/2023 e SEI nº 2023.005814.</t>
  </si>
  <si>
    <t>2023.005814</t>
  </si>
  <si>
    <t>Fatura nº 04943112022-6</t>
  </si>
  <si>
    <t>1270/2023</t>
  </si>
  <si>
    <t>Liquidação da NE nº 2023NE0000755 -  Referente a serviço de água e esgoto à PGJ/AM (promotoria de Carauari/AM)) pela COSAMA, relativo a novembro/2022, conforme 2023NE0000755, fatura nº 17246112022-9/2023 e SEI nº 2023.005814.</t>
  </si>
  <si>
    <t>Fatura nº 17246112022-9</t>
  </si>
  <si>
    <t>1271/2023</t>
  </si>
  <si>
    <t>Liquidação da NE nº 2023NE0000755 - Referente a serviço de água e esgoto à PGJ/AM (promotoria de Autazes/AM)) pela COSAMA, relativo a novembro/2022, conforme 2023NE0000755, fatura nº 22098112022-7/2023 e SEI nº 2023.005814.</t>
  </si>
  <si>
    <t>Fatura nº 22098112022-7</t>
  </si>
  <si>
    <t>1274/2023</t>
  </si>
  <si>
    <t>Fatura nº 28487112022-6</t>
  </si>
  <si>
    <t>Liquidação da NE nº 2023NE0000755 - Referente a serviço de água e esgoto à PGJ/AM (promotoria de Codajás/AM)) pela COSAMA, relativo a novembro/2022, conforme 2023NE0000755, fatura nº 28487112022-6/2023 e SEI nº 2023.005814.</t>
  </si>
  <si>
    <t>1273/2023</t>
  </si>
  <si>
    <t>CENTRO BRASILEIRO DE PESQUISA EM AVALIACAO E SELECAO E DE PROMOCAO DE EVENTOS CEBRASPE</t>
  </si>
  <si>
    <t xml:space="preserve">Liquidação da NE nº 2022NE0000821 - Ref. a serviços de planejamento, organização e realização de concurso público de promotor de justiça substituto a PGJ/AM pela CEBRASPE, conf. CT nº 008/2022/PGJ, NFSe nº 56/2023 e SEI nº 2023.004181. </t>
  </si>
  <si>
    <t>2023.004181</t>
  </si>
  <si>
    <t>56/2023</t>
  </si>
  <si>
    <t>1276/2023</t>
  </si>
  <si>
    <t>INSTITUTO PROTEGE ESCOLA BRASIL LTDA</t>
  </si>
  <si>
    <t>Liquidação da NE nº 2022NE0002627 - Ref. a Contratação de empresa especializada  CURSO: "A Nova Lei de Licitações e CAs: análise estrutural da Lei n.º 14.133/2021", realizado no período de 30/01 a 02/02/2023, conforme NFS-e N° 29 e SEI 2023.006635.</t>
  </si>
  <si>
    <t>2023.006635</t>
  </si>
  <si>
    <t>29/2023</t>
  </si>
  <si>
    <t>1277/2023</t>
  </si>
  <si>
    <t>COMPANHIA HUMAITENSE DE AGUAS E SANEAMENTO BASICO</t>
  </si>
  <si>
    <t>Liquidação da NE nº 2022NE0000060 - Ref. a serv. de água potável e sistema de esgoto a PGJ/AM pela COMP. HUMAITENSE DE AGUAS E SANEAMENTO BAS., rel. Janeiro/2023, conf. CT nº 010/2021/PGJ, Fatura nº 023018992/2023 e SEI nº 2023.003999.</t>
  </si>
  <si>
    <t>2023.003999</t>
  </si>
  <si>
    <t>Fatura nº 023018992</t>
  </si>
  <si>
    <t>1278/2023</t>
  </si>
  <si>
    <t>MANAUS AMBIENTAL S.A</t>
  </si>
  <si>
    <t>Liquidação da NE nº 2023NE0000003 - Referente a abastecimento de água e esgotamento sanitário a PGJ/AM pela MANAUS AMBIENTAL S.A., relativo a Fevereiro/2023, conforme contrato nº 008/2021/PGJ, Fatura nº 583168/2023 e SEI nº 2023.006518.</t>
  </si>
  <si>
    <t>2023.006518</t>
  </si>
  <si>
    <t>Fatura nº 583168</t>
  </si>
  <si>
    <t>1279/2023</t>
  </si>
  <si>
    <t xml:space="preserve"> SAMUEL MENDES DA SILVA</t>
  </si>
  <si>
    <t>Liquidação da NE nº 2023NE0000018 - Referente a locação de imóvel na comarca de Juruá/AM, mês de MAR/23 (10 dias), recibo de Aluguel s/nº e SEI 2023.007146.</t>
  </si>
  <si>
    <t>2023.007146</t>
  </si>
  <si>
    <t>Recibo nº 03-1/2023</t>
  </si>
  <si>
    <t>1287/2023</t>
  </si>
  <si>
    <t>Liquidação da NE nº 2023NE0000468 - Referente a locação de imóvel na comarca de Juruá/AM, mês de MAR/23 (20 dias), recibo de Aluguel s/nº e SEI 2023.007146.</t>
  </si>
  <si>
    <t>Recibo nº 03-2/2023</t>
  </si>
  <si>
    <t>1288/2023</t>
  </si>
  <si>
    <t xml:space="preserve"> TELEFONICA BRASIL S.A.</t>
  </si>
  <si>
    <t>Liquidação da NE nº 2023NE0000008 - Ref. a prestação de serviços de telefonia móvel, com fornecimento de 32 (trinta e duas) linhas telefônicas digitais (voz) e aparelhos celulares, por comodato, mês MAR/23, fatura nº 0345991343 e SEI 2023.007041.</t>
  </si>
  <si>
    <t>2023.007041</t>
  </si>
  <si>
    <t>Fatura nº 0345991343</t>
  </si>
  <si>
    <t>1293/2023</t>
  </si>
  <si>
    <t xml:space="preserve"> FUNDO DE MODERNIZAÇÃO E REAPARELHAMENTO DO PODER JUDICIARIO ESTADUAL</t>
  </si>
  <si>
    <t>Liquidação da NE n. 2023NE0000122 - Ref. ao pagamento de Cessão onerosa de espaços TJ/AM, mês de Março/2023, conforme documentos presentes no PI-SEI 2023.007255.</t>
  </si>
  <si>
    <t>2023.007255</t>
  </si>
  <si>
    <t>Memorando 62/2023</t>
  </si>
  <si>
    <t>1294/2023</t>
  </si>
  <si>
    <t xml:space="preserve"> OI S.A.</t>
  </si>
  <si>
    <t>Liquidação da NE nº 2023NE0000021 - Ref. a prestação de serviços de rede privada, com tecnologia VPN IP/MPLS, para comunicação de dados multimidia e acesso a internet, Fev/2023, conf. FAT .N. : 300039303575 e SEI 2023.006102.</t>
  </si>
  <si>
    <t>2023.006102</t>
  </si>
  <si>
    <t>Fatura nº 300039303575</t>
  </si>
  <si>
    <t>1295/2023</t>
  </si>
  <si>
    <t xml:space="preserve">Liquidação da NE nº 2023NE0000022 - Ref. a prestação de serviços de rede privada, com tecnologia VPN IP/MPLS, para comunicação de dados multimidia e acesso a internet, Fev/2023, conf. FAT .N. : 300039303575 e SEI 2023.006102 (parte 2).
</t>
  </si>
  <si>
    <t xml:space="preserve"> MWP AMORIM LTDA</t>
  </si>
  <si>
    <t>Liquidação da NE nº 2023NE0000103 - Ref. a aquisição de mobiliário em geral,tombo n° 20928, para suprir as necessidades da 73ª Promotoria de Justiça, conf. NF-e 310 e SEI 2023.007159.</t>
  </si>
  <si>
    <t>2023.007159</t>
  </si>
  <si>
    <t>310/2023</t>
  </si>
  <si>
    <t>1308/2023</t>
  </si>
  <si>
    <t xml:space="preserve"> EYES NWHERE SISTEMAS INTELIGENTES DE IMAGEM LTDA</t>
  </si>
  <si>
    <t>Liquidação da NE nº 2023NE0000034 - Ref. a prestação de serviços de de acesso dedicado à Internet (DEZ/22), conf. NFS-e 08 ref. ao CA n.º 033/2021-MP/PGJ e SEI 2023.002799.</t>
  </si>
  <si>
    <t>2023.002799</t>
  </si>
  <si>
    <t>008/2023</t>
  </si>
  <si>
    <t>1311/2023</t>
  </si>
  <si>
    <t xml:space="preserve"> ORACLE DO BRASIL SISTEMAS LTDA</t>
  </si>
  <si>
    <t>Liquidação da NE nº 2022NE0002470 - Referente a suporte técnico anual do Oracle Database 11c Standard à PGJ/AM pela Oracle do Brasil, relativo a parcela única, conforme carta-contrato nº 001/2022/PGJ, NFSe nº 445452/2023 e SEI nº 2023.004359.</t>
  </si>
  <si>
    <t>2023.004359</t>
  </si>
  <si>
    <t>445452/2023</t>
  </si>
  <si>
    <t>1312/2023</t>
  </si>
  <si>
    <t>Liquidação da NE nº 2022NE0002470 - Referente a licença de uso anual do Oracle Database 11c Standard à PGJ/AM pela Oracle do Brasil, relativo a parcela única, conforme carta-contrato nº 001/2022/PGJ, NFSe nº 445466/2023 e SEI nº 2023.004359.</t>
  </si>
  <si>
    <t>445466/2023</t>
  </si>
  <si>
    <t>1317/2023</t>
  </si>
  <si>
    <t xml:space="preserve"> F ALVES DOS SANTOS JUNIOR</t>
  </si>
  <si>
    <t>Liquidação da NE nº 2023NE0000050 - Referente a fornecimento de água mineral em vasilhames de 20L à PGJ/AM pela F. Alves dos Santos Júnior ME, conforme contrato nº 013/2022/PGJ, NFe nº 000.000.911/2023 e SEI 2023.007330.</t>
  </si>
  <si>
    <t>2023.007330</t>
  </si>
  <si>
    <t>911/2023</t>
  </si>
  <si>
    <t>1325/2023</t>
  </si>
  <si>
    <t xml:space="preserve"> T N NETO EIRELI</t>
  </si>
  <si>
    <t>Liquidação da NE nº 2023NE0000011 - Referente a fornecimento de peças a frota de veículos da PGJ/AM pela T.N. Neto, relativo a dezembro de 2022, conforme contrato nº 024/2018/PGJ, NFe nº 000.007.986/2023 e SEI nº 2023.005085.</t>
  </si>
  <si>
    <t>2023.005085</t>
  </si>
  <si>
    <t>7986/2023</t>
  </si>
  <si>
    <t>1329/2023</t>
  </si>
  <si>
    <t>Liquidação da NE nº 2023NE0000010 - Referente a manutenção preventiva e corretiva da frota de veículos da PGJ/AM pela T.N. Neto, relativo a dezembro de 2022, conforme contrato nº 024/2018/PGJ, NFSe nº 1975/2023 e SEI 2023.005085.</t>
  </si>
  <si>
    <t>1975/2023</t>
  </si>
  <si>
    <t>1330/2023</t>
  </si>
  <si>
    <t xml:space="preserve"> PRODAM PROCESSAMENTO DE DADOS AMAZONAS SA</t>
  </si>
  <si>
    <t>Liquidação da NE nº 2023NE0000042 - Referente a licença de uso do sistema AJURI a PGJ/AM pela Prodam SA, relativo a março de 2023, conforme contrato nº 012/2021/PGJ, NFSe nº 36582/2023 e SEI 2023.007164.</t>
  </si>
  <si>
    <t>2023.007164</t>
  </si>
  <si>
    <t>36582/2023</t>
  </si>
  <si>
    <t>1331/2023</t>
  </si>
  <si>
    <t xml:space="preserve"> MAPROTEM MANAUS VIG. E PROTEÇAO ELET. MONITORADA LTDA</t>
  </si>
  <si>
    <t>Liquidação da NE nº 2023NE0000044 - Referente a manutenção preventiva e corretiva do grupo gerador a PGJ/AM pela Maprotem Ltda, relativo a janeiro de 2023, conforme contrato nº 006/2021/PGJ, NFSe nº 8452/2023 e SEI 2023.007283.</t>
  </si>
  <si>
    <t>2023.007283</t>
  </si>
  <si>
    <t>8452/2023</t>
  </si>
  <si>
    <t>1332/2023</t>
  </si>
  <si>
    <t>Liquidação da NE nº 2023NE0000044 - Referente a manutenção preventiva e corretiva do grupo gerador a PGJ/AM pela Maprotem Ltda, relativo a fevereiro de 2023, conforme contrato nº 006/2021/PGJ, NFSe nº 8725/2023 e SEI 2023.007283.</t>
  </si>
  <si>
    <t>8725/2023</t>
  </si>
  <si>
    <t>1333/2023</t>
  </si>
  <si>
    <t xml:space="preserve"> S G R H SER DE GESTAO DE RECURSOS HUM E CONT LTDA </t>
  </si>
  <si>
    <t>Liquidação da NE nº 2022NE0002479 - Referente 1a Medição da Construção da edificação para as PJs Anori/AM, com fornec. de mão de obra, ferramentas, equip., etc., necessários para execução dos serviços, conforme NFS-e de n° 261 e SEI nº 2023.006921.</t>
  </si>
  <si>
    <t>2023.006921</t>
  </si>
  <si>
    <t>261/2023</t>
  </si>
  <si>
    <t>1334/2023</t>
  </si>
  <si>
    <t>Liquidação da NE nº 2023NE0000034 - Ref. a serviços de acesso dedicado à Internet a PGJ/AM pela EYES NWHERE SISTEMAS INTELIGENTES DE IMAGEM LTDA, rel. a DEZ/2022, conf. contrato nº 033/2021/PGJ-1ºTA, NFSe nº 009/2023 e SEI nº 2023.002801.</t>
  </si>
  <si>
    <t>2023.002801</t>
  </si>
  <si>
    <t>009/2023</t>
  </si>
  <si>
    <t>1336/2023</t>
  </si>
  <si>
    <t xml:space="preserve"> BETEL MÓVEIS EIRELLI</t>
  </si>
  <si>
    <t>Liquidação da NE nº 2022NE0002028 - Ref. aquisição de uma MESA DE REUNIÃO REDONDA e quatro CADEIRA GIRATÓRIA DIRETOR, Tombos nº 20975 a 20979, a PGJ/AM por BETEL MÓVEIS EIRELLI, conforme PE Nº 4.018/2022, NF nº 94/2023 e SEI nº 2023.007458.</t>
  </si>
  <si>
    <t>2023.007458</t>
  </si>
  <si>
    <t>94/2023</t>
  </si>
  <si>
    <t>1337/2023</t>
  </si>
  <si>
    <t>Liquidação da NE nº 2022NE0002135 - Ref. aquisição de uma MESA DE REUNIÃO REDONDA e cinco CADEIRA GIRATÓRIA DIRETOR, Tombos nº 20969 a 20974, a PGJ/AM por BETEL MÓVEIS EIRELLI, conforme PE Nº 4.018/2022, NF nº 93/2023 e SEI nº 2023.007463.</t>
  </si>
  <si>
    <t>93/2023</t>
  </si>
  <si>
    <t>1338/2023</t>
  </si>
  <si>
    <t>2023.007463</t>
  </si>
  <si>
    <t>Liquidação da NE nº 2023NE0000295 - Ref. aquisição de duas cadeiras giratórias diretor e uma poltrona presidente giratória, Tombos nº 20925, 20926 e 20936, a PGJ/AM por BETEL MÓVEIS EIRELLI, conf. PE Nº 4.018/2022, NF nº 108/2023 e SEI nº 2023.007276</t>
  </si>
  <si>
    <t>2023.007276</t>
  </si>
  <si>
    <t>108/2023</t>
  </si>
  <si>
    <t>1339/2023</t>
  </si>
  <si>
    <t>Liquidação da NE nº 2023NE0000329 - Ref. aquisição de cinco mesas reta e dois gaveteiro volante, Tombos nº 20929 a 20935, a PGJ/AM por BETEL MÓVEIS EIRELLI, conf. PE Nº 4.018/2022, NF nº 118/2023 e SEI nº 2023.007265.</t>
  </si>
  <si>
    <t>2023.007265</t>
  </si>
  <si>
    <t>118/2023</t>
  </si>
  <si>
    <t>1340/2023</t>
  </si>
  <si>
    <t>Liquidação da NE nº 2022NE0002245 - Ref. aquisição de quatro cadeiras fixas diretor e uma mesa de reunião redonda, Tombos nº 20983 a 20987, a PGJ/AM por BETEL MÓVEIS EIRELLI, conf. PE Nº 4.018/2022, NF nº 98/2023 e SEI nº 2023.007448.</t>
  </si>
  <si>
    <t>2023.007448</t>
  </si>
  <si>
    <t>98/2023</t>
  </si>
  <si>
    <t>1341/2023</t>
  </si>
  <si>
    <t>Liquidação da NE nº 2023NE0000333 - Ref. aquisição de uma cadeira giratória diretor e uma poltrona presidente e uma mesa reta, Tombos nº 20980 e 20982, a PGJ/AM por BETEL MÓVEIS EIRELLI, conf. PE Nº 4.018/2022, NF nº 113/2023 e SEI nº 2023.007453.</t>
  </si>
  <si>
    <t>2023.007453</t>
  </si>
  <si>
    <t>113/2023</t>
  </si>
  <si>
    <t>1342/2023</t>
  </si>
  <si>
    <t>Liquidação da NE nº 2023NE0000299 - Ref. aquisição de uma poltrona presidente e quatro mesas retas, Tombos nº 20891 a 20894 e 20981, a PGJ/AM por BETEL MÓVEIS EIRELLI, conf. PE Nº 4.018/2022, NF nº 111/2023 e SEI nº 2023.007116.</t>
  </si>
  <si>
    <t>2023.007116</t>
  </si>
  <si>
    <t>111/2023</t>
  </si>
  <si>
    <t>1343/2023</t>
  </si>
  <si>
    <t>MWP AMORIM LTDA</t>
  </si>
  <si>
    <t>Liquidação da NE nº 2023NE0000095 - Ref. a aquisição de uma MESA DELTA EM L, tombo nº 20927, para suprir as necessidades da 50ª Promotoria de Justiça, conf. NF-e 307 e SEI 2023.007147.</t>
  </si>
  <si>
    <t>2023.007147</t>
  </si>
  <si>
    <t>307/2023</t>
  </si>
  <si>
    <t>1344/2023</t>
  </si>
  <si>
    <t>ALVES LIRA LTDA</t>
  </si>
  <si>
    <t>Liquidação da NE nº 2023NE0000043 - - Referente a locação de imóvel, localizado na Rua Belo Horizonte, n° 500, Aleixo, MARÇO/2023, nos termos do CA nº 016/2020-MP/PGJ, conforme Recibo S/N, Atesto 35.2023.UNAD.1017615 e SEI 2023.007019.</t>
  </si>
  <si>
    <t>2023.007019</t>
  </si>
  <si>
    <t>1380/2023</t>
  </si>
  <si>
    <t>Liquidação da NE nº 2022NE0002264 - Referente a aquisição de um Frigobar (tombo 20708), conforme NF-e 4274 e SEI 2023.007563.</t>
  </si>
  <si>
    <t>2023.007563</t>
  </si>
  <si>
    <t>4274/2023</t>
  </si>
  <si>
    <t>1389/2023</t>
  </si>
  <si>
    <t xml:space="preserve"> CECIL CONCORDE COMERCIO INDUSTRIA IMPORTACAO E EXP</t>
  </si>
  <si>
    <t xml:space="preserve">Liquidação da NE nº 2022NE0001089 - Referente a aquisição de livros (Tombo n° 1000209 (1020326)) a serem utilizados pelo Núcleo de Apoio Técnico – NAT, conforme NF-e nº 87722 e SEI 2023.007124. </t>
  </si>
  <si>
    <t>2023.007124</t>
  </si>
  <si>
    <t>87722/2023</t>
  </si>
  <si>
    <t>1390/2023</t>
  </si>
  <si>
    <t xml:space="preserve"> EMPRESA BRASILEIRA DE CORREIOS E TELEGRAFOS EBCT</t>
  </si>
  <si>
    <t>Liquidação da NE nº 2022NE0000204 - Referente a prestação de serviços postais, mês de Março/2023, nos termos do CA nº 035/2021-MP/PGJ, conforme Fatura 66024 e SEI 2023.007941.</t>
  </si>
  <si>
    <t>2023.007941</t>
  </si>
  <si>
    <t>Fatura nº 66024</t>
  </si>
  <si>
    <t>1391/2023</t>
  </si>
  <si>
    <t xml:space="preserve"> MOVENORTE COMERCIO E REPRESENTACOES LTDA</t>
  </si>
  <si>
    <t>Liquidação da NE nº 2023NE0000405 - Aquisição de mobiliário em geral Tombos nº 20897 e 20713, para suprir as necessidades da 50ª Promotoria de Justiça, conf. NF-e nº 17687 e SEI 2023.007829.</t>
  </si>
  <si>
    <t>2023.007829</t>
  </si>
  <si>
    <t>17687/2023</t>
  </si>
  <si>
    <t>1392/2023</t>
  </si>
  <si>
    <t xml:space="preserve"> AMAZONAS ENERGIA S/A</t>
  </si>
  <si>
    <t>Liquidação da NE nº 2023NE0000041 - Referente a prestação do serviço de fornecimento de energia elétrica à UNAD - BH, conforme fatura 71096382, Março/2023, Contrato Administrativo Nº 010/2021 - MP/PGJ e SEI 2023.007665.</t>
  </si>
  <si>
    <t>2023.007665</t>
  </si>
  <si>
    <t>Fatura nº 71096382</t>
  </si>
  <si>
    <t>1393/2023</t>
  </si>
  <si>
    <t>Liquidação da NE nº 2023NE0000040 - Referente a prestação do serviço de fornecimento de energia elétrica às UNADs em Manaus e Comarcas do interior, conforme fatura agrupada S/N, Março/2023, 4º T.A. ao CA Nº 005/2021 – MP/PGJ e SEI 2023.007667.</t>
  </si>
  <si>
    <t>2023.007667</t>
  </si>
  <si>
    <t>1384/2023</t>
  </si>
  <si>
    <t>Liquidação da NE nº 2023NE0000038 - Referente a prestação de serviços de acesso dedicado à Internet com proteção contra ataques distribuídos de negação de serviço (Anti-DdoS), Fevereiro/2023 conforme FATURA N° 300039302948 e SEI 2023.006103.</t>
  </si>
  <si>
    <t>2023.006103</t>
  </si>
  <si>
    <t>Fatura nº 867462-03/2023</t>
  </si>
  <si>
    <t>Fatura nº 300039302948</t>
  </si>
  <si>
    <t>1396/2023</t>
  </si>
  <si>
    <t xml:space="preserve"> EFICAZ ASSESSORIA DE COMUNICAÇÃO LTDA</t>
  </si>
  <si>
    <t>Liquidação da NE nº 2023NE0000258 - Referente a prestação de serviços de Mailing e clipping jornalístico online, mês de MARÇO/2023, nos termos do C.A. 001/2022-MP/PGJ, conforme NFS-e 1119 e SEI 2023.007040.</t>
  </si>
  <si>
    <t>2023.007040</t>
  </si>
  <si>
    <t>1119/2023</t>
  </si>
  <si>
    <t>1399/2023</t>
  </si>
  <si>
    <t xml:space="preserve">Liquidação da NE nº 2022NE0002328 - Referente 2a Medição da Const. da edificação das PJs de Boca do Acre/AM, com fornec. de mão de obra, ferramentas, equip., etc., necessários para exec. dos serv., conforme NFS-e de n° 260 e SEI nº 2023.006593.
</t>
  </si>
  <si>
    <t>2023.006593</t>
  </si>
  <si>
    <t>260/2023</t>
  </si>
  <si>
    <t>1426/2023</t>
  </si>
  <si>
    <t>Liquidação da NE nº 2022NE0001089 - Ref. a aquisição de materiais bibliográficos (tombos 1000210 a 1000212), conf. NFS-e N° 86313 e demais documentos no PI-SEI 2023.007126.</t>
  </si>
  <si>
    <t>2023.007126</t>
  </si>
  <si>
    <t>86313/2023</t>
  </si>
  <si>
    <t>1471/2023</t>
  </si>
  <si>
    <t>Liquidação da NE n. 2023NE0000839 - Ref. a aquisição de materiais bibliográficos (tombo 1000213), conf. NFS-e N° 86313 e demais documentos no PI-SEI 2023.007126.</t>
  </si>
  <si>
    <t>1472/2023</t>
  </si>
  <si>
    <t xml:space="preserve"> COENCIL EMPREENDIMENTOS IMOBILIÁRIOS LTDA</t>
  </si>
  <si>
    <t>Liquidação da NE nº 2023NE0000012 - Ref. locação de imóvel da UNAD Paraíba, ref. ao mês de MAR/2023, conf. C.A. nº 032/2018-MP/PGJ, conf. Recibo de Aluguel 054/2023 e SEI 2023.006918.</t>
  </si>
  <si>
    <t>2023.006918</t>
  </si>
  <si>
    <t>Recibo nº 54/2023</t>
  </si>
  <si>
    <t>1491/2023</t>
  </si>
  <si>
    <t xml:space="preserve"> SENCINET BRASIL SERVICOS DE TELECOMUNICACOES LTDA</t>
  </si>
  <si>
    <t>Liquidação da NE nº 2023NE0000026 - Ref. a Locação de equipamentos para links de comunicação, ref. a FEV/2023, conf. 1° T.A. do CA 013/2021-MP/PGJ, conf.  Fatura n° 16868 e SEI 2023.005120.</t>
  </si>
  <si>
    <t>2023.005120</t>
  </si>
  <si>
    <t>Fatura nº 16868</t>
  </si>
  <si>
    <t>1493/2023</t>
  </si>
  <si>
    <t>Liquidação da NE nº 2023NE0000027 - Ref. parcela de Serviços de Comunicação de Dados e Circuitos, ref. a FEV/2023, conf. 1° T.A. do CA 013/2021, conf. NFS-e 6881 e SEI 2023.005120.</t>
  </si>
  <si>
    <t>6881/2023</t>
  </si>
  <si>
    <t>1500/2023</t>
  </si>
  <si>
    <t>Liquidação da NE nº 2023NE0000027 - Ref. a prestação de serviços de Valor Adicionado e Circuitos Dedicados, ref. a FEV/2023, conf. 1° T.A. do CA 013/2021, conf. NFS-e n° 11307 e SEI 2023.005120.</t>
  </si>
  <si>
    <t>11307/2023</t>
  </si>
  <si>
    <t>1501/2023</t>
  </si>
  <si>
    <t xml:space="preserve"> VILA DA BARRA COM E REP E SERV DE DEDETIZACAO LTDA</t>
  </si>
  <si>
    <t xml:space="preserve">Liquidação da NE nº 2023NE0000039 - Ref. a serviços de dedetização da PGJ/AM, realizados em março/2023, conforme descrito na Nota Fiscal n.º 2485 e demais documentos no PI-SEI 2023.007554.
</t>
  </si>
  <si>
    <t>2023.007554</t>
  </si>
  <si>
    <t>2485/2023</t>
  </si>
  <si>
    <t>1503/2023</t>
  </si>
  <si>
    <t xml:space="preserve">Liquidação da NE nº 2022NE0001277 - Ref. a prestação de serviços de manutenção preventiva e corretiva para os veículos oficiais da PGJ, ref. a MAR/2023, conf. NFS-e nº 1999 e SEI 2023.005762.
</t>
  </si>
  <si>
    <t>2023.005762</t>
  </si>
  <si>
    <t>1999/2023</t>
  </si>
  <si>
    <t>1506/2023</t>
  </si>
  <si>
    <t>Liquidação da NE nº 2022NE0001278 - Ref. a Fornecimento de peças para os veículos oficiais da PGJ, ref. a MAR/2023, conf. NF-e Nº 7996 e demais documentos do PI-SEI 2023.005762.</t>
  </si>
  <si>
    <t>7996/2023</t>
  </si>
  <si>
    <t>1507/2023</t>
  </si>
  <si>
    <t>=Bens!A2</t>
  </si>
  <si>
    <t>KAROLINY FERREIRA OLIVEIRA</t>
  </si>
  <si>
    <t>Liquidação da NE nº 2022NE0002634 - Ref. a aquisição de material de consumo (leite), para atender às necessidades da PGJ, conforme NF-e nº 021 e demais documentos no PI-SEI 2023.007341.</t>
  </si>
  <si>
    <t>21/2023</t>
  </si>
  <si>
    <t>1508/2023</t>
  </si>
  <si>
    <t>2023.007341</t>
  </si>
  <si>
    <t>Data da última atualização: 12/05/2023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</si>
</sst>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 &quot;* #,##0.00_-;&quot;-R$ &quot;* #,##0.00_-;_-&quot;R$ &quot;* \-??_-;_-@_-"/>
    <numFmt numFmtId="165" formatCode="[$R$-416]\ #,##0.00;[Red]\-[$R$-416]\ #,##0.00"/>
    <numFmt numFmtId="166" formatCode="[$-416]d/m/yyyy"/>
    <numFmt numFmtId="167" formatCode="_-* #,##0.00_-;\-* #,##0.00_-;_-* \-??_-;_-@_-"/>
    <numFmt numFmtId="168" formatCode="d/m/yyyy"/>
  </numFmts>
  <fonts count="29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u/>
      <sz val="11"/>
      <color rgb="FF0000FF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4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E6B9B8"/>
      </patternFill>
    </fill>
    <fill>
      <patternFill patternType="solid">
        <fgColor rgb="FFFF8080"/>
        <bgColor rgb="FFFF9900"/>
      </patternFill>
    </fill>
    <fill>
      <patternFill patternType="solid">
        <fgColor rgb="FFFF0000"/>
        <bgColor rgb="FFC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C000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8">
    <xf numFmtId="0" fontId="0" fillId="0" borderId="0"/>
    <xf numFmtId="167" fontId="26" fillId="0" borderId="0" applyBorder="0" applyProtection="0"/>
    <xf numFmtId="164" fontId="26" fillId="0" borderId="0" applyBorder="0" applyProtection="0"/>
    <xf numFmtId="0" fontId="24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4" fontId="26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5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17" fillId="0" borderId="0" xfId="21" applyFont="1" applyAlignment="1">
      <alignment horizontal="center"/>
    </xf>
    <xf numFmtId="0" fontId="19" fillId="0" borderId="0" xfId="21" applyFont="1"/>
    <xf numFmtId="0" fontId="21" fillId="0" borderId="0" xfId="21" applyFont="1"/>
    <xf numFmtId="0" fontId="21" fillId="0" borderId="0" xfId="21" applyFont="1" applyAlignment="1">
      <alignment horizontal="center"/>
    </xf>
    <xf numFmtId="0" fontId="7" fillId="0" borderId="0" xfId="21"/>
    <xf numFmtId="0" fontId="23" fillId="9" borderId="2" xfId="21" applyFont="1" applyFill="1" applyBorder="1" applyAlignment="1">
      <alignment horizontal="center" vertical="center" wrapText="1"/>
    </xf>
    <xf numFmtId="0" fontId="23" fillId="9" borderId="2" xfId="21" applyFont="1" applyFill="1" applyBorder="1" applyAlignment="1">
      <alignment horizontal="center" vertical="center"/>
    </xf>
    <xf numFmtId="0" fontId="23" fillId="3" borderId="2" xfId="21" applyFont="1" applyFill="1" applyBorder="1" applyAlignment="1">
      <alignment horizontal="center" vertical="center" wrapText="1"/>
    </xf>
    <xf numFmtId="0" fontId="23" fillId="9" borderId="3" xfId="2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4" xfId="0" applyBorder="1" applyAlignment="1">
      <alignment vertical="center"/>
    </xf>
    <xf numFmtId="0" fontId="25" fillId="9" borderId="2" xfId="21" applyFont="1" applyFill="1" applyBorder="1" applyAlignment="1">
      <alignment horizontal="center" vertical="center" wrapText="1"/>
    </xf>
    <xf numFmtId="0" fontId="25" fillId="9" borderId="2" xfId="21" applyFont="1" applyFill="1" applyBorder="1" applyAlignment="1">
      <alignment horizontal="center" vertical="center"/>
    </xf>
    <xf numFmtId="0" fontId="25" fillId="3" borderId="2" xfId="2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21" applyFont="1" applyAlignment="1">
      <alignment horizontal="center"/>
    </xf>
    <xf numFmtId="0" fontId="22" fillId="0" borderId="0" xfId="2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27" fillId="0" borderId="2" xfId="0" applyNumberFormat="1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3" applyFont="1" applyFill="1" applyBorder="1" applyAlignment="1" applyProtection="1">
      <alignment horizontal="center" vertical="center" wrapText="1"/>
    </xf>
    <xf numFmtId="164" fontId="27" fillId="0" borderId="2" xfId="2" applyFont="1" applyFill="1" applyBorder="1" applyAlignment="1" applyProtection="1">
      <alignment vertical="center" wrapText="1"/>
    </xf>
    <xf numFmtId="0" fontId="0" fillId="0" borderId="0" xfId="0" applyFill="1"/>
    <xf numFmtId="49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64" fontId="27" fillId="0" borderId="2" xfId="2" applyFont="1" applyFill="1" applyBorder="1" applyAlignment="1" applyProtection="1">
      <alignment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27" fillId="0" borderId="2" xfId="3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64" fontId="27" fillId="0" borderId="2" xfId="2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7" fillId="0" borderId="0" xfId="21" applyFont="1" applyAlignment="1">
      <alignment horizontal="left"/>
    </xf>
    <xf numFmtId="0" fontId="19" fillId="0" borderId="5" xfId="21" applyFont="1" applyBorder="1" applyAlignment="1">
      <alignment horizontal="left"/>
    </xf>
    <xf numFmtId="0" fontId="27" fillId="0" borderId="0" xfId="0" applyFont="1" applyFill="1"/>
    <xf numFmtId="0" fontId="0" fillId="0" borderId="6" xfId="0" applyBorder="1"/>
    <xf numFmtId="0" fontId="27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4" fillId="0" borderId="2" xfId="3" applyBorder="1" applyAlignment="1">
      <alignment wrapText="1"/>
    </xf>
    <xf numFmtId="0" fontId="19" fillId="0" borderId="5" xfId="21" applyFont="1" applyBorder="1" applyAlignment="1">
      <alignment horizontal="center" vertical="center"/>
    </xf>
    <xf numFmtId="0" fontId="17" fillId="0" borderId="0" xfId="21" applyFont="1" applyAlignment="1">
      <alignment horizontal="left" wrapText="1"/>
    </xf>
    <xf numFmtId="0" fontId="19" fillId="0" borderId="5" xfId="21" applyFont="1" applyBorder="1" applyAlignment="1">
      <alignment horizontal="left" wrapText="1"/>
    </xf>
    <xf numFmtId="0" fontId="24" fillId="0" borderId="2" xfId="3" applyBorder="1" applyAlignment="1" applyProtection="1">
      <alignment horizontal="center" vertical="center" wrapText="1"/>
    </xf>
    <xf numFmtId="0" fontId="24" fillId="0" borderId="2" xfId="3" applyBorder="1" applyAlignment="1">
      <alignment horizontal="center" vertical="center" wrapText="1"/>
    </xf>
    <xf numFmtId="0" fontId="24" fillId="0" borderId="2" xfId="3" applyBorder="1" applyAlignment="1" applyProtection="1">
      <alignment wrapText="1"/>
    </xf>
    <xf numFmtId="0" fontId="27" fillId="0" borderId="2" xfId="3" applyFont="1" applyFill="1" applyBorder="1" applyAlignment="1" applyProtection="1">
      <alignment wrapText="1"/>
    </xf>
    <xf numFmtId="166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 wrapText="1"/>
    </xf>
    <xf numFmtId="0" fontId="24" fillId="0" borderId="2" xfId="3" applyFill="1" applyBorder="1" applyAlignment="1">
      <alignment horizontal="center" vertical="center" wrapText="1"/>
    </xf>
    <xf numFmtId="0" fontId="27" fillId="0" borderId="2" xfId="3" applyFont="1" applyBorder="1" applyAlignment="1" applyProtection="1">
      <alignment wrapText="1"/>
    </xf>
    <xf numFmtId="164" fontId="27" fillId="0" borderId="2" xfId="2" applyFont="1" applyFill="1" applyBorder="1" applyAlignment="1" applyProtection="1">
      <alignment horizontal="center" vertical="center" wrapText="1"/>
    </xf>
    <xf numFmtId="0" fontId="24" fillId="0" borderId="2" xfId="3" applyFont="1" applyBorder="1" applyAlignment="1" applyProtection="1">
      <alignment wrapText="1"/>
    </xf>
    <xf numFmtId="0" fontId="0" fillId="0" borderId="2" xfId="0" applyBorder="1" applyAlignment="1">
      <alignment wrapText="1"/>
    </xf>
    <xf numFmtId="0" fontId="24" fillId="0" borderId="2" xfId="3" applyBorder="1" applyAlignment="1">
      <alignment horizontal="center" vertical="center"/>
    </xf>
    <xf numFmtId="49" fontId="16" fillId="0" borderId="0" xfId="21" applyNumberFormat="1" applyFont="1" applyAlignment="1">
      <alignment horizontal="right" vertical="center"/>
    </xf>
    <xf numFmtId="0" fontId="17" fillId="0" borderId="0" xfId="21" applyFont="1" applyAlignment="1">
      <alignment horizontal="left"/>
    </xf>
    <xf numFmtId="0" fontId="19" fillId="0" borderId="5" xfId="21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21" applyNumberFormat="1" applyFont="1" applyAlignment="1">
      <alignment horizontal="right" vertical="center"/>
    </xf>
  </cellXfs>
  <cellStyles count="28">
    <cellStyle name="Accent 1 5" xfId="4"/>
    <cellStyle name="Accent 2 6" xfId="5"/>
    <cellStyle name="Accent 3 7" xfId="6"/>
    <cellStyle name="Accent 4" xfId="7"/>
    <cellStyle name="Bad 8" xfId="8"/>
    <cellStyle name="Error 9" xfId="9"/>
    <cellStyle name="Error 9 2" xfId="10"/>
    <cellStyle name="Footnote 10" xfId="11"/>
    <cellStyle name="Good 11" xfId="12"/>
    <cellStyle name="Graphics" xfId="13"/>
    <cellStyle name="Heading (user) 12" xfId="14"/>
    <cellStyle name="Heading 1 13" xfId="15"/>
    <cellStyle name="Heading 2 14" xfId="16"/>
    <cellStyle name="Heading1" xfId="17"/>
    <cellStyle name="Hiperlink" xfId="3" builtinId="8"/>
    <cellStyle name="Hyperlink 15" xfId="18"/>
    <cellStyle name="Moeda" xfId="2" builtinId="4"/>
    <cellStyle name="Moeda 2" xfId="19"/>
    <cellStyle name="Neutral 16" xfId="20"/>
    <cellStyle name="Normal" xfId="0" builtinId="0"/>
    <cellStyle name="Normal 2" xfId="21"/>
    <cellStyle name="Note 17" xfId="22"/>
    <cellStyle name="Result" xfId="23"/>
    <cellStyle name="Result2" xfId="24"/>
    <cellStyle name="Status 18" xfId="25"/>
    <cellStyle name="Text 19" xfId="26"/>
    <cellStyle name="Vírgula" xfId="1" builtinId="3"/>
    <cellStyle name="Warning 20" xfId="27"/>
  </cellStyles>
  <dxfs count="74"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  <dxf>
      <numFmt numFmtId="169" formatCode="00&quot;.&quot;000&quot;.&quot;000&quot;/&quot;0000&quot;-&quot;00"/>
    </dxf>
    <dxf>
      <numFmt numFmtId="170" formatCode="000&quot;.&quot;000&quot;.&quot;000&quot;-&quot;0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2A6099"/>
      <rgbColor rgb="FFD9D9D9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E6B9B8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3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6882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4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Transpar%C3%AAncia_2023/Mar%C3%A7o/NFs/Bens/NF_80_2022_AFS_6f327.pdf" TargetMode="External"/><Relationship Id="rId18" Type="http://schemas.openxmlformats.org/officeDocument/2006/relationships/hyperlink" Target="https://www.mpam.mp.br/images/Transpar%C3%AAncia_2023/Mar%C3%A7o/NFs/Bens/NF_110_2023_BETEL_e92a7.pdf" TargetMode="External"/><Relationship Id="rId26" Type="http://schemas.openxmlformats.org/officeDocument/2006/relationships/hyperlink" Target="https://www.mpam.mp.br/images/Transpar%C3%AAncia_2023/Mar%C3%A7o/NFs/Bens/NF_102_2023_BETEL_7afcf.pdf" TargetMode="External"/><Relationship Id="rId39" Type="http://schemas.openxmlformats.org/officeDocument/2006/relationships/hyperlink" Target="https://www.mpam.mp.br/images/Transpar%C3%AAncia_2023/Abril/NFs/Bens/NF_368_2023_SUZILENE_aacb6.pdf" TargetMode="External"/><Relationship Id="rId21" Type="http://schemas.openxmlformats.org/officeDocument/2006/relationships/hyperlink" Target="https://www.mpam.mp.br/images/Transpar%C3%AAncia_2023/Mar%C3%A7o/NFs/Bens/NF_100_2023_BETEL_fd3c6.pdf" TargetMode="External"/><Relationship Id="rId34" Type="http://schemas.openxmlformats.org/officeDocument/2006/relationships/hyperlink" Target="https://www.mpam.mp.br/images/Transpar%C3%AAncia_2023/Mar%C3%A7o/NFs/Bens/NF_424_2023_GS_fa1e0.pdf" TargetMode="External"/><Relationship Id="rId42" Type="http://schemas.openxmlformats.org/officeDocument/2006/relationships/hyperlink" Target="https://www.mpam.mp.br/images/Transpar%C3%AAncia_2023/Abril/NFs/Bens/NF_911_2023_F_ALVES_8071e.pdf" TargetMode="External"/><Relationship Id="rId47" Type="http://schemas.openxmlformats.org/officeDocument/2006/relationships/hyperlink" Target="https://www.mpam.mp.br/images/Transpar%C3%AAncia_2023/Abril/NFs/Bens/NF_118_2023_BETEL_bd35d.pdf" TargetMode="External"/><Relationship Id="rId50" Type="http://schemas.openxmlformats.org/officeDocument/2006/relationships/hyperlink" Target="https://www.mpam.mp.br/images/Transpar%C3%AAncia_2023/Abril/NFs/Bens/NF_111_2023_BETEL_a6392.pdf" TargetMode="External"/><Relationship Id="rId55" Type="http://schemas.openxmlformats.org/officeDocument/2006/relationships/hyperlink" Target="https://www.mpam.mp.br/images/Transpar%C3%AAncia_2023/Abril/NFs/Bens/NF_7996_2023_TN_c2fe1.pdf" TargetMode="External"/><Relationship Id="rId7" Type="http://schemas.openxmlformats.org/officeDocument/2006/relationships/hyperlink" Target="https://www.mpam.mp.br/images/Transpar%C3%AAncia_2023/Mar%C3%A7o/NFs/Bens/NF_1555_2023_ANDRE_6474d.pdf" TargetMode="External"/><Relationship Id="rId2" Type="http://schemas.openxmlformats.org/officeDocument/2006/relationships/hyperlink" Target="https://www.mpam.mp.br/images/CT_20-2022_-_MP-PGJ_f4b31.pdf" TargetMode="External"/><Relationship Id="rId16" Type="http://schemas.openxmlformats.org/officeDocument/2006/relationships/hyperlink" Target="https://www.mpam.mp.br/images/Transpar%C3%AAncia_2023/Mar%C3%A7o/NFs/Bens/NF_104_2023_BETEL_13e13.pdf" TargetMode="External"/><Relationship Id="rId29" Type="http://schemas.openxmlformats.org/officeDocument/2006/relationships/hyperlink" Target="https://www.mpam.mp.br/images/Transpar%C3%AAncia_2023/Mar%C3%A7o/NFs/Bens/NF_97_2023_BETEL_64bda.pdf" TargetMode="External"/><Relationship Id="rId11" Type="http://schemas.openxmlformats.org/officeDocument/2006/relationships/hyperlink" Target="https://www.mpam.mp.br/images/Transpar%C3%AAncia_2023/Mar%C3%A7o/NFs/Bens/NF_4256_2022_VINICIUS_6b59d.pdf" TargetMode="External"/><Relationship Id="rId24" Type="http://schemas.openxmlformats.org/officeDocument/2006/relationships/hyperlink" Target="https://www.mpam.mp.br/images/Transpar%C3%AAncia_2023/Mar%C3%A7o/NFs/Bens/NF_103_2023_BETEL_d7b4a.pdf" TargetMode="External"/><Relationship Id="rId32" Type="http://schemas.openxmlformats.org/officeDocument/2006/relationships/hyperlink" Target="https://www.mpam.mp.br/images/Transpar%C3%AAncia_2023/Mar%C3%A7o/NFs/Bens/NF_12150_2023_AJL_f13b2.pdf" TargetMode="External"/><Relationship Id="rId37" Type="http://schemas.openxmlformats.org/officeDocument/2006/relationships/hyperlink" Target="https://www.mpam.mp.br/images/4_TA_%C3%A0_CT_n.%C2%BA_024-2018_-_MP-PGJ_b7a86.pdf" TargetMode="External"/><Relationship Id="rId40" Type="http://schemas.openxmlformats.org/officeDocument/2006/relationships/hyperlink" Target="https://www.mpam.mp.br/images/Transpar%C3%AAncia_2023/Abril/NFs/Bens/NF_731_2023_HR_81875.pdf" TargetMode="External"/><Relationship Id="rId45" Type="http://schemas.openxmlformats.org/officeDocument/2006/relationships/hyperlink" Target="https://www.mpam.mp.br/images/Transpar%C3%AAncia_2023/Abril/NFs/Bens/NF_93_2023_BETEL_b79c3.pdf" TargetMode="External"/><Relationship Id="rId53" Type="http://schemas.openxmlformats.org/officeDocument/2006/relationships/hyperlink" Target="https://www.mpam.mp.br/images/Transpar%C3%AAncia_2023/Abril/NFs/Bens/NF_87722_2023_CONCORDE_ae6a4.pdf" TargetMode="External"/><Relationship Id="rId58" Type="http://schemas.openxmlformats.org/officeDocument/2006/relationships/hyperlink" Target="https://www.mpam.mp.br/images/Transpar%C3%AAncia_2023/Abril/NFs/Bens/NF_86313_2023_CONCORDE_e5fd4.pdf" TargetMode="External"/><Relationship Id="rId5" Type="http://schemas.openxmlformats.org/officeDocument/2006/relationships/hyperlink" Target="https://www.mpam.mp.br/images/Transpar%C3%AAncia_2023/Mar%C3%A7o/NFs/Bens/NF_898_2023_F_ALVES_a135e.pdf" TargetMode="External"/><Relationship Id="rId19" Type="http://schemas.openxmlformats.org/officeDocument/2006/relationships/hyperlink" Target="https://www.mpam.mp.br/images/Transpar%C3%AAncia_2023/Mar%C3%A7o/NFs/Bens/NF_106_2023_BETEL_6fff2.pdf" TargetMode="External"/><Relationship Id="rId4" Type="http://schemas.openxmlformats.org/officeDocument/2006/relationships/hyperlink" Target="https://www.mpam.mp.br/images/CT_17-2022_-MP-PGJ_91360.pdf" TargetMode="External"/><Relationship Id="rId9" Type="http://schemas.openxmlformats.org/officeDocument/2006/relationships/hyperlink" Target="https://www.mpam.mp.br/images/Transpar%C3%AAncia_2023/Mar%C3%A7o/NFs/Bens/NF_4404_2023_VINICIUS_4dad7.pdf" TargetMode="External"/><Relationship Id="rId14" Type="http://schemas.openxmlformats.org/officeDocument/2006/relationships/hyperlink" Target="https://www.mpam.mp.br/images/Transpar%C3%AAncia_2023/Mar%C3%A7o/NFs/Bens/NF_81_2022_AFS_86384.pdf" TargetMode="External"/><Relationship Id="rId22" Type="http://schemas.openxmlformats.org/officeDocument/2006/relationships/hyperlink" Target="https://www.mpam.mp.br/images/Transpar%C3%AAncia_2023/Mar%C3%A7o/NFs/Bens/NF_105_2023_BETEL_adf11.pdf" TargetMode="External"/><Relationship Id="rId27" Type="http://schemas.openxmlformats.org/officeDocument/2006/relationships/hyperlink" Target="https://www.mpam.mp.br/images/Transpar%C3%AAncia_2023/Mar%C3%A7o/NFs/Bens/NF_92_2023_BETEL_387b5.pdf" TargetMode="External"/><Relationship Id="rId30" Type="http://schemas.openxmlformats.org/officeDocument/2006/relationships/hyperlink" Target="https://www.mpam.mp.br/images/Transpar%C3%AAncia_2023/Mar%C3%A7o/NFs/Bens/NF_107_2023_BETEL_e23c0.pdf" TargetMode="External"/><Relationship Id="rId35" Type="http://schemas.openxmlformats.org/officeDocument/2006/relationships/hyperlink" Target="https://www.mpam.mp.br/images/Transpar%C3%AAncia_2023/Mar%C3%A7o/NFs/Bens/NF_402_2023_MASTERFRIGO_2c40f.pdf" TargetMode="External"/><Relationship Id="rId43" Type="http://schemas.openxmlformats.org/officeDocument/2006/relationships/hyperlink" Target="https://www.mpam.mp.br/images/Transpar%C3%AAncia_2023/Abril/NFs/Bens/NF_7986_2023_TN_f6b8b.pdf" TargetMode="External"/><Relationship Id="rId48" Type="http://schemas.openxmlformats.org/officeDocument/2006/relationships/hyperlink" Target="https://www.mpam.mp.br/images/Transpar%C3%AAncia_2023/Abril/NFs/Bens/NF_98_2023_BETEL_7292a.pdf" TargetMode="External"/><Relationship Id="rId56" Type="http://schemas.openxmlformats.org/officeDocument/2006/relationships/hyperlink" Target="https://www.mpam.mp.br/images/Transpar%C3%AAncia_2023/Abril/NFs/Bens/NF_21_2023_KAROLINY_fe744.pdf" TargetMode="External"/><Relationship Id="rId8" Type="http://schemas.openxmlformats.org/officeDocument/2006/relationships/hyperlink" Target="https://www.mpam.mp.br/images/Transpar%C3%AAncia_2023/Mar%C3%A7o/NFs/Bens/NF_4405_2023_VINICIUS_47b20.pdf" TargetMode="External"/><Relationship Id="rId51" Type="http://schemas.openxmlformats.org/officeDocument/2006/relationships/hyperlink" Target="https://www.mpam.mp.br/images/Transpar%C3%AAncia_2023/Abril/NFs/Bens/NF_307_2023_MWP_5624f.pdf" TargetMode="External"/><Relationship Id="rId3" Type="http://schemas.openxmlformats.org/officeDocument/2006/relationships/hyperlink" Target="https://www.mpam.mp.br/images/Transpar%C3%AAncia_2023/Mar%C3%A7o/NFs/Bens/NF_90_2023_ER_a2fe0.pdf" TargetMode="External"/><Relationship Id="rId12" Type="http://schemas.openxmlformats.org/officeDocument/2006/relationships/hyperlink" Target="https://www.mpam.mp.br/images/Transpar%C3%AAncia_2023/Mar%C3%A7o/NFs/Bens/NF_4406_2022_VINICIUS_94602.pdf" TargetMode="External"/><Relationship Id="rId17" Type="http://schemas.openxmlformats.org/officeDocument/2006/relationships/hyperlink" Target="https://www.mpam.mp.br/images/Transpar%C3%AAncia_2023/Mar%C3%A7o/NFs/Bens/NF_112_2023_BETEL_74fc8.pdf" TargetMode="External"/><Relationship Id="rId25" Type="http://schemas.openxmlformats.org/officeDocument/2006/relationships/hyperlink" Target="https://www.mpam.mp.br/images/Transpar%C3%AAncia_2023/Mar%C3%A7o/NFs/Bens/NF_109_2023_BETEL_fec5f.pdf" TargetMode="External"/><Relationship Id="rId33" Type="http://schemas.openxmlformats.org/officeDocument/2006/relationships/hyperlink" Target="https://www.mpam.mp.br/images/Transpar%C3%AAncia_2023/Mar%C3%A7o/NFs/Bens/NF_607_2023_TH_6da85.pdf" TargetMode="External"/><Relationship Id="rId38" Type="http://schemas.openxmlformats.org/officeDocument/2006/relationships/hyperlink" Target="https://www.mpam.mp.br/images/CT_13-2022_-_MP-PGJ_bee15.pdf" TargetMode="External"/><Relationship Id="rId46" Type="http://schemas.openxmlformats.org/officeDocument/2006/relationships/hyperlink" Target="https://www.mpam.mp.br/images/Transpar%C3%AAncia_2023/Abril/NFs/Bens/NF_108_2023_BETEL_9f200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www.mpam.mp.br/images/Transpar%C3%AAncia_2023/Mar%C3%A7o/NFs/Bens/NF_96_2023_BETEL_6a59f.pdf" TargetMode="External"/><Relationship Id="rId41" Type="http://schemas.openxmlformats.org/officeDocument/2006/relationships/hyperlink" Target="https://www.mpam.mp.br/images/Transpar%C3%AAncia_2023/Abril/NFs/Bens/NF_310_2023_MWP_0297f.pdf" TargetMode="External"/><Relationship Id="rId54" Type="http://schemas.openxmlformats.org/officeDocument/2006/relationships/hyperlink" Target="https://www.mpam.mp.br/images/Transpar%C3%AAncia_2023/Abril/NFs/Bens/NF_17687_2023_MOVENORTE_84289.pdf" TargetMode="External"/><Relationship Id="rId1" Type="http://schemas.openxmlformats.org/officeDocument/2006/relationships/hyperlink" Target="https://www.mpam.mp.br/images/Transpar%C3%AAncia_2023/Fevereiro/Notas_Fiscais/Bens/NF_10302_2022_REPREMIG_de476.pdf" TargetMode="External"/><Relationship Id="rId6" Type="http://schemas.openxmlformats.org/officeDocument/2006/relationships/hyperlink" Target="https://www.mpam.mp.br/images/Transpar%C3%AAncia_2023/Mar%C3%A7o/NFs/Bens/NF_1554_2023_ANDRE_16c81.pdf" TargetMode="External"/><Relationship Id="rId15" Type="http://schemas.openxmlformats.org/officeDocument/2006/relationships/hyperlink" Target="https://www.mpam.mp.br/images/Transpar%C3%AAncia_2023/Mar%C3%A7o/NFs/Bens/NF_95_2023_BETEL_43fba.pdf" TargetMode="External"/><Relationship Id="rId23" Type="http://schemas.openxmlformats.org/officeDocument/2006/relationships/hyperlink" Target="https://www.mpam.mp.br/images/Transpar%C3%AAncia_2023/Mar%C3%A7o/NFs/Bens/NF_101_2023_BETEL_752c9.pdf" TargetMode="External"/><Relationship Id="rId28" Type="http://schemas.openxmlformats.org/officeDocument/2006/relationships/hyperlink" Target="https://www.mpam.mp.br/images/Transpar%C3%AAncia_2023/Mar%C3%A7o/NFs/Bens/NF_114_2023_BETEL_ac5f4.pdf" TargetMode="External"/><Relationship Id="rId36" Type="http://schemas.openxmlformats.org/officeDocument/2006/relationships/hyperlink" Target="https://www.mpam.mp.br/images/4_TA_%C3%A0_CT_n.%C2%BA_024-2018_-_MP-PGJ_b7a86.pdf" TargetMode="External"/><Relationship Id="rId49" Type="http://schemas.openxmlformats.org/officeDocument/2006/relationships/hyperlink" Target="https://www.mpam.mp.br/images/Transpar%C3%AAncia_2023/Abril/NFs/Bens/NF_113_2023_BETEL_aeb6e.pdf" TargetMode="External"/><Relationship Id="rId57" Type="http://schemas.openxmlformats.org/officeDocument/2006/relationships/hyperlink" Target="https://www.mpam.mp.br/images/Transpar%C3%AAncia_2023/Abril/NFs/Bens/NF_86313_2023_CONCORDE_e5fd4.pdf" TargetMode="External"/><Relationship Id="rId10" Type="http://schemas.openxmlformats.org/officeDocument/2006/relationships/hyperlink" Target="https://www.mpam.mp.br/images/Transpar%C3%AAncia_2023/Mar%C3%A7o/NFs/Bens/NF_4402_2023_VINICIUS_f2602.pdf" TargetMode="External"/><Relationship Id="rId31" Type="http://schemas.openxmlformats.org/officeDocument/2006/relationships/hyperlink" Target="https://www.mpam.mp.br/images/Transpar%C3%AAncia_2023/Mar%C3%A7o/NFs/Bens/NF_7617_2023_S_DE_O_7740c.pdf" TargetMode="External"/><Relationship Id="rId44" Type="http://schemas.openxmlformats.org/officeDocument/2006/relationships/hyperlink" Target="https://www.mpam.mp.br/images/Transpar%C3%AAncia_2023/Abril/NFs/Bens/NF_94_2023_BETEL_9103b.pdf" TargetMode="External"/><Relationship Id="rId52" Type="http://schemas.openxmlformats.org/officeDocument/2006/relationships/hyperlink" Target="https://www.mpam.mp.br/images/Transpar%C3%AAncia_2023/Abril/NFs/Bens/NF_4274_2023_VINICIUS_a36ac.pdf" TargetMode="External"/><Relationship Id="rId6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2%C2%BA_TA_ao_CT_004-2021_-_MP-PGJ_ca5e0.pdf" TargetMode="External"/><Relationship Id="rId13" Type="http://schemas.openxmlformats.org/officeDocument/2006/relationships/hyperlink" Target="https://www.mpam.mp.br/images/Transpar%C3%AAncia_2023/Abril/NFs/Loca%C3%A7%C3%B5es/RECIBO_03_2023_GABRIEL_435a6.pdf" TargetMode="External"/><Relationship Id="rId18" Type="http://schemas.openxmlformats.org/officeDocument/2006/relationships/hyperlink" Target="https://www.mpam.mp.br/images/Transpar%C3%AAncia_2023/Abril/NFs/Loca%C3%A7%C3%B5es/RECIBO_03_2023_LIRA_75649.pdf" TargetMode="External"/><Relationship Id="rId3" Type="http://schemas.openxmlformats.org/officeDocument/2006/relationships/hyperlink" Target="https://www.mpam.mp.br/images/1_TA_ao_CT_n.%C2%BA_031-2021_-_MP-PGJ_c67e9.pdf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www.mpam.mp.br/images/2%C2%BA_TA_ao_CT_004-2021_-_MP-PGJ_ca5e0.pdf" TargetMode="External"/><Relationship Id="rId12" Type="http://schemas.openxmlformats.org/officeDocument/2006/relationships/hyperlink" Target="https://www.mpam.mp.br/images/Transpar%C3%AAncia_2023/Abril/NFs/Loca%C3%A7%C3%B5es/RECIBO_03_2023_JOSIELE_24cf1.pdf" TargetMode="External"/><Relationship Id="rId17" Type="http://schemas.openxmlformats.org/officeDocument/2006/relationships/hyperlink" Target="https://www.mpam.mp.br/images/Transpar%C3%AAncia_2023/Abril/NFs/Loca%C3%A7%C3%B5es/RECIBO_03-2_2023_SAMUEL_f7619.pdf" TargetMode="External"/><Relationship Id="rId2" Type="http://schemas.openxmlformats.org/officeDocument/2006/relationships/hyperlink" Target="https://www.mpam.mp.br/images/CT_03-2023_-_MP-PGJ_6613a.pdf" TargetMode="External"/><Relationship Id="rId16" Type="http://schemas.openxmlformats.org/officeDocument/2006/relationships/hyperlink" Target="https://www.mpam.mp.br/images/Transpar%C3%AAncia_2023/Abril/NFs/Loca%C3%A7%C3%B5es/RECIBO_03-1_2023_SAMUEL_0c4c7.pdf" TargetMode="External"/><Relationship Id="rId20" Type="http://schemas.openxmlformats.org/officeDocument/2006/relationships/hyperlink" Target="https://www.mpam.mp.br/images/Transpar%C3%AAncia_2023/Abril/NFs/Loca%C3%A7%C3%B5es/FATURA_16868_2023_SENCINET_ba557.pdf" TargetMode="External"/><Relationship Id="rId1" Type="http://schemas.openxmlformats.org/officeDocument/2006/relationships/hyperlink" Target="https://www.mpam.mp.br/images/1_TA_%C3%A0_CT_n.%C2%BA_022-2021_-_MP-PGJ_a9a83.pdf" TargetMode="External"/><Relationship Id="rId6" Type="http://schemas.openxmlformats.org/officeDocument/2006/relationships/hyperlink" Target="https://www.mpam.mp.br/images/1%C2%BA_TAPao_CT_033-2019_-MP-PGJ_9e20c.pdf" TargetMode="External"/><Relationship Id="rId11" Type="http://schemas.openxmlformats.org/officeDocument/2006/relationships/hyperlink" Target="https://www.mpam.mp.br/images/Transpar%C3%AAncia_2023/Abril/NFs/Loca%C3%A7%C3%B5es/FATURA_16869_2023_SENCINET_1ac68.pdf" TargetMode="External"/><Relationship Id="rId5" Type="http://schemas.openxmlformats.org/officeDocument/2006/relationships/hyperlink" Target="https://www.mpam.mp.br/images/Contratos/2022/Aditivos/1%C2%BA_TA_ao_CT_n%C2%BA_13-2021_MP-PGJ_8df32.pdf" TargetMode="External"/><Relationship Id="rId15" Type="http://schemas.openxmlformats.org/officeDocument/2006/relationships/hyperlink" Target="https://www.mpam.mp.br/images/Transpar%C3%AAncia_2023/Abril/NFs/Loca%C3%A7%C3%B5es/RECIBO_03_2023_VANIAS_f7f5f.pdf" TargetMode="External"/><Relationship Id="rId10" Type="http://schemas.openxmlformats.org/officeDocument/2006/relationships/hyperlink" Target="https://www.mpam.mp.br/images/1_TAP_%C3%A0_CT_n.%C2%BA_032-2018_-_MP-PGJ_ad07a.pdf" TargetMode="External"/><Relationship Id="rId19" Type="http://schemas.openxmlformats.org/officeDocument/2006/relationships/hyperlink" Target="https://www.mpam.mp.br/images/Transpar%C3%AAncia_2023/Abril/NFs/Loca%C3%A7%C3%B5es/RECIBO_54_2023_COENCIL_bdf81.pdf" TargetMode="External"/><Relationship Id="rId4" Type="http://schemas.openxmlformats.org/officeDocument/2006/relationships/hyperlink" Target="https://www.mpam.mp.br/images/4_TA_%C3%A0_CT_n.%C2%BA_019-2018_-_MP-PGJ_0fba9.pdf" TargetMode="External"/><Relationship Id="rId9" Type="http://schemas.openxmlformats.org/officeDocument/2006/relationships/hyperlink" Target="https://www.mpam.mp.br/images/2_TAP_%C3%A0_CT_n.%C2%BA_016-2020_-_MP-PGJ_41fce.pdf" TargetMode="External"/><Relationship Id="rId14" Type="http://schemas.openxmlformats.org/officeDocument/2006/relationships/hyperlink" Target="https://www.mpam.mp.br/images/Transpar%C3%AAncia_2023/Abril/NFs/Loca%C3%A7%C3%B5es/RECIBO_03_2023_VERA_282a0.pdf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CC_n%C2%BA_008-2021-MP-PGJ_33452.pdf" TargetMode="External"/><Relationship Id="rId117" Type="http://schemas.openxmlformats.org/officeDocument/2006/relationships/hyperlink" Target="https://www.mpam.mp.br/images/Transpar%C3%AAncia_2023/Abril/NFs/Servi%C3%A7os/NFS_8725_2023_MAPROTEM_47e8d.pdf" TargetMode="External"/><Relationship Id="rId21" Type="http://schemas.openxmlformats.org/officeDocument/2006/relationships/hyperlink" Target="https://www.mpam.mp.br/images/Contratos/2021/CONVENIOS/Termo_de_Cess%C3%A3o_Onerosa_de_Uso_n%C2%BA_001_2021_TJ_8e094.pdf" TargetMode="External"/><Relationship Id="rId42" Type="http://schemas.openxmlformats.org/officeDocument/2006/relationships/hyperlink" Target="https://www.mpam.mp.br/images/1_TA_%C3%A0_CT_n.%C2%BA_022-2021_-_MP-PGJ_a9a83.pdf" TargetMode="External"/><Relationship Id="rId47" Type="http://schemas.openxmlformats.org/officeDocument/2006/relationships/hyperlink" Target="https://www.mpam.mp.br/images/2_TA_%C3%A0_CT_n.%C2%BA_015-2020_-_MP-PGJ_a520c.pdf" TargetMode="External"/><Relationship Id="rId63" Type="http://schemas.openxmlformats.org/officeDocument/2006/relationships/hyperlink" Target="https://www.mpam.mp.br/images/Transpar%C3%AAncia_2023/Abril/NFs/Servi%C3%A7os/FATURA_65738_2023_CORREIOS_ce5cd.pdf" TargetMode="External"/><Relationship Id="rId68" Type="http://schemas.openxmlformats.org/officeDocument/2006/relationships/hyperlink" Target="https://www.mpam.mp.br/images/Transpar%C3%AAncia_2023/Abril/NFs/Servi%C3%A7os/FATURA_22098022023-4_2023_COSAMA_609c7.pdf" TargetMode="External"/><Relationship Id="rId84" Type="http://schemas.openxmlformats.org/officeDocument/2006/relationships/hyperlink" Target="https://www.mpam.mp.br/images/Transpar%C3%AAncia_2023/Abril/NFs/Servi%C3%A7os/MEMORANDO_62_2023_TJ_2ef50.pdf" TargetMode="External"/><Relationship Id="rId89" Type="http://schemas.openxmlformats.org/officeDocument/2006/relationships/hyperlink" Target="https://www.mpam.mp.br/images/Transpar%C3%AAncia_2023/Abril/NFs/Servi%C3%A7os/FATURA_867462-03_2023_AMAZONAS_ENERGIA_146ee.pdf" TargetMode="External"/><Relationship Id="rId112" Type="http://schemas.openxmlformats.org/officeDocument/2006/relationships/hyperlink" Target="https://www.mpam.mp.br/images/Transpar%C3%AAncia_2023/Abril/NFs/Servi%C3%A7os/NFS_445452_2023_ORACLE_224a9.pdf" TargetMode="External"/><Relationship Id="rId16" Type="http://schemas.openxmlformats.org/officeDocument/2006/relationships/hyperlink" Target="https://www.mpam.mp.br/images/4_TA_%C3%A0_CT_n.%C2%BA_024-2018_-_MP-PGJ_b7a86.pdf" TargetMode="External"/><Relationship Id="rId107" Type="http://schemas.openxmlformats.org/officeDocument/2006/relationships/hyperlink" Target="https://www.mpam.mp.br/images/Transpar%C3%AAncia_2023/Abril/NFs/Servi%C3%A7os/NFS_2702_2023_G_REFRIGERA%C3%87%C3%83O_d0f06.pdf" TargetMode="External"/><Relationship Id="rId11" Type="http://schemas.openxmlformats.org/officeDocument/2006/relationships/hyperlink" Target="https://www.mpam.mp.br/images/CCT_06-2022_-_MP-PGJ_b19f3.pdf" TargetMode="External"/><Relationship Id="rId32" Type="http://schemas.openxmlformats.org/officeDocument/2006/relationships/hyperlink" Target="https://www.mpam.mp.br/images/Contratos/2022/Aditivos/5%C2%BA_TA_ao_CT_n%C2%BA_035-2018_-_OI_SA_27312.pdf" TargetMode="External"/><Relationship Id="rId37" Type="http://schemas.openxmlformats.org/officeDocument/2006/relationships/hyperlink" Target="https://www.mpam.mp.br/images/CC_n%C2%BA_01-2022-MP-PGJ_36aa3.pdf" TargetMode="External"/><Relationship Id="rId53" Type="http://schemas.openxmlformats.org/officeDocument/2006/relationships/hyperlink" Target="https://www.mpam.mp.br/images/CCT_06-2022_-_MP-PGJ_b19f3.pdf" TargetMode="External"/><Relationship Id="rId58" Type="http://schemas.openxmlformats.org/officeDocument/2006/relationships/hyperlink" Target="https://www.mpam.mp.br/images/CCT_06-2022_-_MP-PGJ_b19f3.pdf" TargetMode="External"/><Relationship Id="rId74" Type="http://schemas.openxmlformats.org/officeDocument/2006/relationships/hyperlink" Target="https://www.mpam.mp.br/images/Transpar%C3%AAncia_2023/Abril/NFs/Servi%C3%A7os/FATURA_10918012023-9_2023_COSAMA_e84bf.pdf" TargetMode="External"/><Relationship Id="rId79" Type="http://schemas.openxmlformats.org/officeDocument/2006/relationships/hyperlink" Target="https://www.mpam.mp.br/images/Transpar%C3%AAncia_2023/Abril/NFs/Servi%C3%A7os/FATURA_28487112022-6_2022_COSAMA_7ad9e.pdf" TargetMode="External"/><Relationship Id="rId102" Type="http://schemas.openxmlformats.org/officeDocument/2006/relationships/hyperlink" Target="https://www.mpam.mp.br/images/Transpar%C3%AAncia_2023/Abril/NFs/Servi%C3%A7os/NFS_2066416_2023_TRIVALE_416dc.pdf" TargetMode="External"/><Relationship Id="rId123" Type="http://schemas.openxmlformats.org/officeDocument/2006/relationships/hyperlink" Target="https://www.mpam.mp.br/images/Transpar%C3%AAncia_2023/Abril/NFs/Servi%C3%A7os/NFS_1999_2023_TN_cae84.pdf" TargetMode="External"/><Relationship Id="rId5" Type="http://schemas.openxmlformats.org/officeDocument/2006/relationships/hyperlink" Target="https://www.mpam.mp.br/images/Contratos/2021/CONVENIOS/Termo_de_Cess%C3%A3o_Onerosa_de_Uso_n%C2%BA_001_2021_TJ_8e094.pdf" TargetMode="External"/><Relationship Id="rId90" Type="http://schemas.openxmlformats.org/officeDocument/2006/relationships/hyperlink" Target="https://www.mpam.mp.br/images/Transpar%C3%AAncia_2023/Abril/NFs/Servi%C3%A7os/FATURA_300039302948_2023_OI_d4de3.pdf" TargetMode="External"/><Relationship Id="rId95" Type="http://schemas.openxmlformats.org/officeDocument/2006/relationships/hyperlink" Target="https://www.mpam.mp.br/images/Transpar%C3%AAncia_2023/Abril/NFs/Servi%C3%A7os/NFS_11821_2023_SIDI_98441.pdf" TargetMode="External"/><Relationship Id="rId22" Type="http://schemas.openxmlformats.org/officeDocument/2006/relationships/hyperlink" Target="https://www.mpam.mp.br/images/Contratos/2022/Contrato/CT_25-2022_-_MP-PGJ_8363e.pdf" TargetMode="External"/><Relationship Id="rId27" Type="http://schemas.openxmlformats.org/officeDocument/2006/relationships/hyperlink" Target="https://www.mpam.mp.br/images/CT_04-2022_-_MP-PGJ_fde48.pdf" TargetMode="External"/><Relationship Id="rId43" Type="http://schemas.openxmlformats.org/officeDocument/2006/relationships/hyperlink" Target="https://www.mpam.mp.br/images/1%C2%BA_TA_ao_CT_002-2020_-_MP-PGJ_47141.pdf" TargetMode="External"/><Relationship Id="rId48" Type="http://schemas.openxmlformats.org/officeDocument/2006/relationships/hyperlink" Target="https://www.mpam.mp.br/images/2_TA_%C3%A0_CT_n.%C2%BA_015-2020_-_MP-PGJ_a520c.pdf" TargetMode="External"/><Relationship Id="rId64" Type="http://schemas.openxmlformats.org/officeDocument/2006/relationships/hyperlink" Target="https://www.mpam.mp.br/images/Transpar%C3%AAncia_2023/Abril/NFs/Servi%C3%A7os/FATURA_57796_2023_OCA_7b001.pdf" TargetMode="External"/><Relationship Id="rId69" Type="http://schemas.openxmlformats.org/officeDocument/2006/relationships/hyperlink" Target="https://www.mpam.mp.br/images/Transpar%C3%AAncia_2023/Abril/NFs/Servi%C3%A7os/FATURA_10918022023-7_2023_COSAMA_daf7a.pdf" TargetMode="External"/><Relationship Id="rId113" Type="http://schemas.openxmlformats.org/officeDocument/2006/relationships/hyperlink" Target="https://www.mpam.mp.br/images/Transpar%C3%AAncia_2023/Abril/NFs/Servi%C3%A7os/NFS_445466_2023_ORACLE_cf89a.pdf" TargetMode="External"/><Relationship Id="rId118" Type="http://schemas.openxmlformats.org/officeDocument/2006/relationships/hyperlink" Target="https://www.mpam.mp.br/images/Transpar%C3%AAncia_2023/Abril/NFs/Servi%C3%A7os/NFS_9_2023_EYES_98d65.pdf" TargetMode="External"/><Relationship Id="rId80" Type="http://schemas.openxmlformats.org/officeDocument/2006/relationships/hyperlink" Target="https://www.mpam.mp.br/images/Transpar%C3%AAncia_2023/Abril/NFs/Servi%C3%A7os/FATURA_22098112022-7_2022_COSAMA_37287.pdf" TargetMode="External"/><Relationship Id="rId85" Type="http://schemas.openxmlformats.org/officeDocument/2006/relationships/hyperlink" Target="https://www.mpam.mp.br/images/Transpar%C3%AAncia_2023/Abril/NFs/Servi%C3%A7os/FATURA_300039303575_2023_OI_afdcc.pdf" TargetMode="External"/><Relationship Id="rId12" Type="http://schemas.openxmlformats.org/officeDocument/2006/relationships/hyperlink" Target="https://www.mpam.mp.br/images/CC_N%C2%BA_010.2021_-_MP-PGJ_88af6.pdf" TargetMode="External"/><Relationship Id="rId17" Type="http://schemas.openxmlformats.org/officeDocument/2006/relationships/hyperlink" Target="https://www.mpam.mp.br/images/1_TA_%C3%A0_CT_n.%C2%BA_033-2021_-_MP-PGJ_484f5.pdf" TargetMode="External"/><Relationship Id="rId33" Type="http://schemas.openxmlformats.org/officeDocument/2006/relationships/hyperlink" Target="https://www.mpam.mp.br/images/1_TA_ao_CT_n.%C2%BA_032-2021_-_MP-PGJ_3f6a6.pdf" TargetMode="External"/><Relationship Id="rId38" Type="http://schemas.openxmlformats.org/officeDocument/2006/relationships/hyperlink" Target="https://www.mpam.mp.br/images/1_TA_%C3%A0_CT_n.%C2%BA_012-2021_-_MP-PGJ_e4d42.pdf" TargetMode="External"/><Relationship Id="rId59" Type="http://schemas.openxmlformats.org/officeDocument/2006/relationships/hyperlink" Target="https://www.mpam.mp.br/images/CCT_06-2022_-_MP-PGJ_b19f3.pdf" TargetMode="External"/><Relationship Id="rId103" Type="http://schemas.openxmlformats.org/officeDocument/2006/relationships/hyperlink" Target="https://www.mpam.mp.br/images/Transpar%C3%AAncia_2023/Abril/NFs/Servi%C3%A7os/NFS_2066416_2023_TRIVALE_416dc.pdf" TargetMode="External"/><Relationship Id="rId108" Type="http://schemas.openxmlformats.org/officeDocument/2006/relationships/hyperlink" Target="https://www.mpam.mp.br/images/Transpar%C3%AAncia_2023/Abril/NFs/Servi%C3%A7os/NFS_5119_2023_JF_88f6e.pdf" TargetMode="External"/><Relationship Id="rId124" Type="http://schemas.openxmlformats.org/officeDocument/2006/relationships/printerSettings" Target="../printerSettings/printerSettings3.bin"/><Relationship Id="rId54" Type="http://schemas.openxmlformats.org/officeDocument/2006/relationships/hyperlink" Target="https://www.mpam.mp.br/images/CCT_06-2022_-_MP-PGJ_b19f3.pdf" TargetMode="External"/><Relationship Id="rId70" Type="http://schemas.openxmlformats.org/officeDocument/2006/relationships/hyperlink" Target="https://www.mpam.mp.br/images/Transpar%C3%AAncia_2023/Abril/NFs/Servi%C3%A7os/FATURA_04943012023-5_2023_COSAMA_311d8.pdf" TargetMode="External"/><Relationship Id="rId75" Type="http://schemas.openxmlformats.org/officeDocument/2006/relationships/hyperlink" Target="https://www.mpam.mp.br/images/Transpar%C3%AAncia_2023/Abril/NFs/Servi%C3%A7os/FATURA__0300039304823_2023_OI_2f86a.pdf" TargetMode="External"/><Relationship Id="rId91" Type="http://schemas.openxmlformats.org/officeDocument/2006/relationships/hyperlink" Target="https://www.mpam.mp.br/images/Transpar%C3%AAncia_2023/Abril/NFs/Servi%C3%A7os/NFS_4707_2022_VTPRINT_e6608.pdf" TargetMode="External"/><Relationship Id="rId96" Type="http://schemas.openxmlformats.org/officeDocument/2006/relationships/hyperlink" Target="https://www.mpam.mp.br/images/Transpar%C3%AAncia_2023/Abril/NFs/Servi%C3%A7os/NFS_11821_2023_SIDI_98441.pdf" TargetMode="External"/><Relationship Id="rId1" Type="http://schemas.openxmlformats.org/officeDocument/2006/relationships/hyperlink" Target="https://www.mpam.mp.br/images/Transpar%C3%AAncia_2023/Mar%C3%A7o/NFs/Servi%C3%A7os/NFS_2667_2023_G_REFRIGERA%C3%87%C3%83O_df863.pdf" TargetMode="External"/><Relationship Id="rId6" Type="http://schemas.openxmlformats.org/officeDocument/2006/relationships/hyperlink" Target="https://www.mpam.mp.br/images/4_TA_%C3%A0_CT_n.%C2%BA_024-2018_-_MP-PGJ_b7a86.pdf" TargetMode="External"/><Relationship Id="rId23" Type="http://schemas.openxmlformats.org/officeDocument/2006/relationships/hyperlink" Target="https://www.mpam.mp.br/images/CT_n%C2%BA_034-2021-MP-PGJ_f1b15.pdf" TargetMode="External"/><Relationship Id="rId28" Type="http://schemas.openxmlformats.org/officeDocument/2006/relationships/hyperlink" Target="https://www.mpam.mp.br/images/1_TA_ao_CT_n.%C2%BA_006-2021_-_MP-PGJ_3d1d3.pdf" TargetMode="External"/><Relationship Id="rId49" Type="http://schemas.openxmlformats.org/officeDocument/2006/relationships/hyperlink" Target="https://www.mpam.mp.br/images/4_TA_%C3%A0_CT_n.%C2%BA_020-2018_-PGJ-MP_f580a.pdf" TargetMode="External"/><Relationship Id="rId114" Type="http://schemas.openxmlformats.org/officeDocument/2006/relationships/hyperlink" Target="https://www.mpam.mp.br/images/Transpar%C3%AAncia_2023/Abril/NFs/Servi%C3%A7os/NFS_1975_2023_TN_2ca2c.pdf" TargetMode="External"/><Relationship Id="rId119" Type="http://schemas.openxmlformats.org/officeDocument/2006/relationships/hyperlink" Target="https://www.mpam.mp.br/images/Transpar%C3%AAncia_2023/Abril/NFs/Servi%C3%A7os/NFS_1119_2023_EFICAZ_57883.pdf" TargetMode="External"/><Relationship Id="rId44" Type="http://schemas.openxmlformats.org/officeDocument/2006/relationships/hyperlink" Target="https://www.mpam.mp.br/images/1%C2%BA_TA_ao_CT_002-2020_-_MP-PGJ_47141.pdf" TargetMode="External"/><Relationship Id="rId60" Type="http://schemas.openxmlformats.org/officeDocument/2006/relationships/hyperlink" Target="https://www.mpam.mp.br/images/CCT_06-2022_-_MP-PGJ_b19f3.pdf" TargetMode="External"/><Relationship Id="rId65" Type="http://schemas.openxmlformats.org/officeDocument/2006/relationships/hyperlink" Target="https://www.mpam.mp.br/images/Transpar%C3%AAncia_2023/Abril/NFs/Servi%C3%A7os/FATURA_04943022023-3_2023_COSAMA_0d31c.pdf" TargetMode="External"/><Relationship Id="rId81" Type="http://schemas.openxmlformats.org/officeDocument/2006/relationships/hyperlink" Target="https://www.mpam.mp.br/images/Transpar%C3%AAncia_2023/Abril/NFs/Servi%C3%A7os/FATURA_023018992_2023_CHASB_6ec24.pdf" TargetMode="External"/><Relationship Id="rId86" Type="http://schemas.openxmlformats.org/officeDocument/2006/relationships/hyperlink" Target="https://www.mpam.mp.br/images/Transpar%C3%AAncia_2023/Abril/NFs/Servi%C3%A7os/FATURA_300039303575_2023_OI_afdcc.pdf" TargetMode="External"/><Relationship Id="rId13" Type="http://schemas.openxmlformats.org/officeDocument/2006/relationships/hyperlink" Target="https://www.mpam.mp.br/images/CT_08-2022_-_MP-PGJ_4a1bf.pdf" TargetMode="External"/><Relationship Id="rId18" Type="http://schemas.openxmlformats.org/officeDocument/2006/relationships/hyperlink" Target="https://www.mpam.mp.br/images/1_TA_%C3%A0_CT_n.%C2%BA_033-2021_-_MP-PGJ_484f5.pdf" TargetMode="External"/><Relationship Id="rId39" Type="http://schemas.openxmlformats.org/officeDocument/2006/relationships/hyperlink" Target="https://www.mpam.mp.br/images/1_TA_%C3%A0_CT_n.%C2%BA_012-2021_-_MP-PGJ_e4d42.pdf" TargetMode="External"/><Relationship Id="rId109" Type="http://schemas.openxmlformats.org/officeDocument/2006/relationships/hyperlink" Target="https://www.mpam.mp.br/images/Transpar%C3%AAncia_2023/Abril/NFs/Servi%C3%A7os/NFS_56_2023_CEBRASPE_f6819.pdf" TargetMode="External"/><Relationship Id="rId34" Type="http://schemas.openxmlformats.org/officeDocument/2006/relationships/hyperlink" Target="https://www.mpam.mp.br/images/3_TA_%C3%A0_CT_n.%C2%BA_018-2019_-_MP-PGJ_bcff4.pdf" TargetMode="External"/><Relationship Id="rId50" Type="http://schemas.openxmlformats.org/officeDocument/2006/relationships/hyperlink" Target="https://www.mpam.mp.br/images/CCT_06-2022_-_MP-PGJ_b19f3.pdf" TargetMode="External"/><Relationship Id="rId55" Type="http://schemas.openxmlformats.org/officeDocument/2006/relationships/hyperlink" Target="https://www.mpam.mp.br/images/CCT_06-2022_-_MP-PGJ_b19f3.pdf" TargetMode="External"/><Relationship Id="rId76" Type="http://schemas.openxmlformats.org/officeDocument/2006/relationships/hyperlink" Target="https://www.mpam.mp.br/images/Transpar%C3%AAncia_2023/Abril/NFs/Servi%C3%A7os/FATURA__0300039304822_2023_OI_8a242.pdf" TargetMode="External"/><Relationship Id="rId97" Type="http://schemas.openxmlformats.org/officeDocument/2006/relationships/hyperlink" Target="https://www.mpam.mp.br/images/Transpar%C3%AAncia_2023/Abril/NFs/Servi%C3%A7os/NFS_177_2023_CASA_NOVA_0b75b.pdf" TargetMode="External"/><Relationship Id="rId104" Type="http://schemas.openxmlformats.org/officeDocument/2006/relationships/hyperlink" Target="https://www.mpam.mp.br/images/Transpar%C3%AAncia_2023/Abril/NFs/Servi%C3%A7os/NFS_2066416_2023_TRIVALE_416dc.pdf" TargetMode="External"/><Relationship Id="rId120" Type="http://schemas.openxmlformats.org/officeDocument/2006/relationships/hyperlink" Target="https://www.mpam.mp.br/images/Transpar%C3%AAncia_2023/Abril/NFs/Servi%C3%A7os/NFS_6881_2023_SENCINET_165de.pdf" TargetMode="External"/><Relationship Id="rId125" Type="http://schemas.openxmlformats.org/officeDocument/2006/relationships/drawing" Target="../drawings/drawing3.xml"/><Relationship Id="rId7" Type="http://schemas.openxmlformats.org/officeDocument/2006/relationships/hyperlink" Target="https://www.mpam.mp.br/images/CT_n%C2%BA_010-2021-_MP-PGJ_59035.pdf" TargetMode="External"/><Relationship Id="rId71" Type="http://schemas.openxmlformats.org/officeDocument/2006/relationships/hyperlink" Target="https://www.mpam.mp.br/images/Transpar%C3%AAncia_2023/Abril/NFs/Servi%C3%A7os/FATURA_17246012023-8_2023_COSAMA_ee715.pdf" TargetMode="External"/><Relationship Id="rId92" Type="http://schemas.openxmlformats.org/officeDocument/2006/relationships/hyperlink" Target="https://www.mpam.mp.br/images/Transpar%C3%AAncia_2023/Abril/NFs/Servi%C3%A7os/NFS_1292_2022_TECNETWORKING_93ac2.pdf" TargetMode="External"/><Relationship Id="rId2" Type="http://schemas.openxmlformats.org/officeDocument/2006/relationships/hyperlink" Target="https://www.mpam.mp.br/images/Transpar%C3%AAncia_2023/Mar%C3%A7o/NFs/Servi%C3%A7os/MEMORANDO_38_2023_TJ_2e07a.pdf" TargetMode="External"/><Relationship Id="rId29" Type="http://schemas.openxmlformats.org/officeDocument/2006/relationships/hyperlink" Target="https://www.mpam.mp.br/images/1_TA_ao_CT_n.%C2%BA_006-2021_-_MP-PGJ_3d1d3.pdf" TargetMode="External"/><Relationship Id="rId24" Type="http://schemas.openxmlformats.org/officeDocument/2006/relationships/hyperlink" Target="https://www.mpam.mp.br/images/3_TA_%C3%A0_CT_n.%C2%BA_010-2020_-_MP-PGJ_e1a55.pdf" TargetMode="External"/><Relationship Id="rId40" Type="http://schemas.openxmlformats.org/officeDocument/2006/relationships/hyperlink" Target="https://www.mpam.mp.br/images/Contratos/2022/Aditivos/1%C2%BA_TA_ao_CT_n%C2%BA_13-2021_MP-PGJ_8df32.pdf" TargetMode="External"/><Relationship Id="rId45" Type="http://schemas.openxmlformats.org/officeDocument/2006/relationships/hyperlink" Target="https://www.mpam.mp.br/images/CT_28-2022_-_MP-PGJ_5f7bd.pdf" TargetMode="External"/><Relationship Id="rId66" Type="http://schemas.openxmlformats.org/officeDocument/2006/relationships/hyperlink" Target="https://www.mpam.mp.br/images/Transpar%C3%AAncia_2023/Abril/NFs/Servi%C3%A7os/FATURA_17246022023-6_2023_COSAMA_f9b55.pdf" TargetMode="External"/><Relationship Id="rId87" Type="http://schemas.openxmlformats.org/officeDocument/2006/relationships/hyperlink" Target="https://www.mpam.mp.br/images/Transpar%C3%AAncia_2023/Abril/NFs/Servi%C3%A7os/FATURA_66024_2023_CORREIOS_34634.pdf" TargetMode="External"/><Relationship Id="rId110" Type="http://schemas.openxmlformats.org/officeDocument/2006/relationships/hyperlink" Target="https://www.mpam.mp.br/images/Transpar%C3%AAncia_2023/Abril/NFs/Servi%C3%A7os/NFS_29_2023_INSTITUTO_PROTEGE_29d56.pdf" TargetMode="External"/><Relationship Id="rId115" Type="http://schemas.openxmlformats.org/officeDocument/2006/relationships/hyperlink" Target="https://www.mpam.mp.br/images/Transpar%C3%AAncia_2023/Abril/NFs/Servi%C3%A7os/NFS_36582_2023_PRODAM_19a97.pdf" TargetMode="External"/><Relationship Id="rId61" Type="http://schemas.openxmlformats.org/officeDocument/2006/relationships/hyperlink" Target="https://www.mpam.mp.br/images/CCT_06-2022_-_MP-PGJ_b19f3.pdf" TargetMode="External"/><Relationship Id="rId82" Type="http://schemas.openxmlformats.org/officeDocument/2006/relationships/hyperlink" Target="https://www.mpam.mp.br/images/Transpar%C3%AAncia_2023/Abril/NFs/Servi%C3%A7os/FATURA_583168_2023_MANAUS_AMBIENTAL_27261.pdf" TargetMode="External"/><Relationship Id="rId19" Type="http://schemas.openxmlformats.org/officeDocument/2006/relationships/hyperlink" Target="https://www.mpam.mp.br/images/1_TA_ao_CT_n.%C2%BA_035-2021_-_CORREIOS_87d3a.pdf" TargetMode="External"/><Relationship Id="rId14" Type="http://schemas.openxmlformats.org/officeDocument/2006/relationships/hyperlink" Target="https://www.mpam.mp.br/images/1%C2%BA_TA_ao_CT_n%C2%BA_8-2021_-_MP-PGJ_e3290.pdf" TargetMode="External"/><Relationship Id="rId30" Type="http://schemas.openxmlformats.org/officeDocument/2006/relationships/hyperlink" Target="https://www.mpam.mp.br/images/CT_16-2022_-_MP-PGJ_2da83.pdf" TargetMode="External"/><Relationship Id="rId35" Type="http://schemas.openxmlformats.org/officeDocument/2006/relationships/hyperlink" Target="https://www.mpam.mp.br/images/3_TA_%C3%A0_CT_n.%C2%BA_018-2019_-_MP-PGJ_bcff4.pdf" TargetMode="External"/><Relationship Id="rId56" Type="http://schemas.openxmlformats.org/officeDocument/2006/relationships/hyperlink" Target="https://www.mpam.mp.br/images/CCT_06-2022_-_MP-PGJ_b19f3.pdf" TargetMode="External"/><Relationship Id="rId77" Type="http://schemas.openxmlformats.org/officeDocument/2006/relationships/hyperlink" Target="https://www.mpam.mp.br/images/Transpar%C3%AAncia_2023/Abril/NFs/Servi%C3%A7os/FATURA_04943112022-6_2022_COSAMA_56140.pdf" TargetMode="External"/><Relationship Id="rId100" Type="http://schemas.openxmlformats.org/officeDocument/2006/relationships/hyperlink" Target="https://www.mpam.mp.br/images/Transpar%C3%AAncia_2023/Abril/NFs/Servi%C3%A7os/NFS_35932_2023_PRODAM_6165c.pdf" TargetMode="External"/><Relationship Id="rId105" Type="http://schemas.openxmlformats.org/officeDocument/2006/relationships/hyperlink" Target="https://www.mpam.mp.br/images/Transpar%C3%AAncia_2023/Abril/NFs/Servi%C3%A7os/NFS_5125_2023_JF_9b8fa.pdf" TargetMode="External"/><Relationship Id="rId8" Type="http://schemas.openxmlformats.org/officeDocument/2006/relationships/hyperlink" Target="https://www.mpam.mp.br/images/2_TA_%C3%A0_CT_n.%C2%BA_005-2021_-_MP-PGJ_5538d.pdf" TargetMode="External"/><Relationship Id="rId51" Type="http://schemas.openxmlformats.org/officeDocument/2006/relationships/hyperlink" Target="https://www.mpam.mp.br/images/CCT_06-2022_-_MP-PGJ_b19f3.pdf" TargetMode="External"/><Relationship Id="rId72" Type="http://schemas.openxmlformats.org/officeDocument/2006/relationships/hyperlink" Target="https://www.mpam.mp.br/images/Transpar%C3%AAncia_2023/Abril/NFs/Servi%C3%A7os/FATURA_28487012023-5_2023_COSAMA_8d9ba.pdf" TargetMode="External"/><Relationship Id="rId93" Type="http://schemas.openxmlformats.org/officeDocument/2006/relationships/hyperlink" Target="https://www.mpam.mp.br/images/Transpar%C3%AAncia_2023/Abril/NFs/Servi%C3%A7os/NFS_6882_2023_SENCINET_61ba8.pdf" TargetMode="External"/><Relationship Id="rId98" Type="http://schemas.openxmlformats.org/officeDocument/2006/relationships/hyperlink" Target="https://www.mpam.mp.br/images/Transpar%C3%AAncia_2023/Abril/NFs/Servi%C3%A7os/NFS_177_2023_CASA_NOVA_0b75b.pdf" TargetMode="External"/><Relationship Id="rId121" Type="http://schemas.openxmlformats.org/officeDocument/2006/relationships/hyperlink" Target="https://www.mpam.mp.br/images/Transpar%C3%AAncia_2023/Abril/NFs/Servi%C3%A7os/NFS_11307_2023_SENCINET_09272.pdf" TargetMode="External"/><Relationship Id="rId3" Type="http://schemas.openxmlformats.org/officeDocument/2006/relationships/hyperlink" Target="https://www.mpam.mp.br/images/Transpar%C3%AAncia_2023/Mar%C3%A7o/NFs/Servi%C3%A7os/NFS_4660_2023_VTPRINT_72250.pdf" TargetMode="External"/><Relationship Id="rId25" Type="http://schemas.openxmlformats.org/officeDocument/2006/relationships/hyperlink" Target="https://www.mpam.mp.br/images/3_TA_%C3%A0_CT_n.%C2%BA_010-2020_-_MP-PGJ_e1a55.pdf" TargetMode="External"/><Relationship Id="rId46" Type="http://schemas.openxmlformats.org/officeDocument/2006/relationships/hyperlink" Target="https://www.mpam.mp.br/images/3_TA_ao_CT_011-2018-MP-PGJ_21acd.pdf" TargetMode="External"/><Relationship Id="rId67" Type="http://schemas.openxmlformats.org/officeDocument/2006/relationships/hyperlink" Target="https://www.mpam.mp.br/images/Transpar%C3%AAncia_2023/Abril/NFs/Servi%C3%A7os/FATURA_28487012023-5_2023_COSAMA_8d9ba.pdf" TargetMode="External"/><Relationship Id="rId116" Type="http://schemas.openxmlformats.org/officeDocument/2006/relationships/hyperlink" Target="https://www.mpam.mp.br/images/Transpar%C3%AAncia_2023/Abril/NFs/Servi%C3%A7os/NFS_8452_2023_MAPROTEM_7e21f.pdf" TargetMode="External"/><Relationship Id="rId20" Type="http://schemas.openxmlformats.org/officeDocument/2006/relationships/hyperlink" Target="https://www.mpam.mp.br/images/1_TA_ao_CT_n.%C2%BA_035-2021_-_CORREIOS_87d3a.pdf" TargetMode="External"/><Relationship Id="rId41" Type="http://schemas.openxmlformats.org/officeDocument/2006/relationships/hyperlink" Target="https://www.mpam.mp.br/images/Contratos/2022/Aditivos/1%C2%BA_TA_ao_CT_n%C2%BA_13-2021_MP-PGJ_8df32.pdf" TargetMode="External"/><Relationship Id="rId62" Type="http://schemas.openxmlformats.org/officeDocument/2006/relationships/hyperlink" Target="https://www.mpam.mp.br/images/2_TA_%C3%A0_CT_n.%C2%BA_015-2020_-_MP-PGJ_a520c.pdf" TargetMode="External"/><Relationship Id="rId83" Type="http://schemas.openxmlformats.org/officeDocument/2006/relationships/hyperlink" Target="https://www.mpam.mp.br/images/Transpar%C3%AAncia_2023/Abril/NFs/Servi%C3%A7os/FATURA_0345991343_2023_TELEFONICA_4a66a.pdf" TargetMode="External"/><Relationship Id="rId88" Type="http://schemas.openxmlformats.org/officeDocument/2006/relationships/hyperlink" Target="https://www.mpam.mp.br/images/Transpar%C3%AAncia_2023/Abril/NFs/Servi%C3%A7os/FATURA_71096382_2023_AMAZONAS_ENERGIA_eef9c.pdf" TargetMode="External"/><Relationship Id="rId111" Type="http://schemas.openxmlformats.org/officeDocument/2006/relationships/hyperlink" Target="https://www.mpam.mp.br/images/Transpar%C3%AAncia_2023/Abril/NFs/Servi%C3%A7os/NFS_8_2023_EYES_d66da.pdf" TargetMode="External"/><Relationship Id="rId15" Type="http://schemas.openxmlformats.org/officeDocument/2006/relationships/hyperlink" Target="https://www.mpam.mp.br/images/1%C2%BA_TA_ao_CT_n%C2%BA_8-2021_-_MP-PGJ_e3290.pdf" TargetMode="External"/><Relationship Id="rId36" Type="http://schemas.openxmlformats.org/officeDocument/2006/relationships/hyperlink" Target="https://www.mpam.mp.br/images/CC_n%C2%BA_01-2022-MP-PGJ_36aa3.pdf" TargetMode="External"/><Relationship Id="rId57" Type="http://schemas.openxmlformats.org/officeDocument/2006/relationships/hyperlink" Target="https://www.mpam.mp.br/images/CCT_06-2022_-_MP-PGJ_b19f3.pdf" TargetMode="External"/><Relationship Id="rId106" Type="http://schemas.openxmlformats.org/officeDocument/2006/relationships/hyperlink" Target="https://www.mpam.mp.br/images/Transpar%C3%AAncia_2023/Abril/NFs/Servi%C3%A7os/NFS_3_2023_RH_CURSOS_dbbf5.pdf" TargetMode="External"/><Relationship Id="rId10" Type="http://schemas.openxmlformats.org/officeDocument/2006/relationships/hyperlink" Target="https://www.mpam.mp.br/images/CCT_06-2022_-_MP-PGJ_b19f3.pdf" TargetMode="External"/><Relationship Id="rId31" Type="http://schemas.openxmlformats.org/officeDocument/2006/relationships/hyperlink" Target="https://www.mpam.mp.br/images/Contratos/2022/Aditivos/5%C2%BA_TA_ao_CT_n%C2%BA_035-2018_-_OI_SA_27312.pdf" TargetMode="External"/><Relationship Id="rId52" Type="http://schemas.openxmlformats.org/officeDocument/2006/relationships/hyperlink" Target="https://www.mpam.mp.br/images/CCT_06-2022_-_MP-PGJ_b19f3.pdf" TargetMode="External"/><Relationship Id="rId73" Type="http://schemas.openxmlformats.org/officeDocument/2006/relationships/hyperlink" Target="https://www.mpam.mp.br/images/Transpar%C3%AAncia_2023/Abril/NFs/Servi%C3%A7os/FATURA_22098012023-6_2023_COSAMA_6aeb8.pdf" TargetMode="External"/><Relationship Id="rId78" Type="http://schemas.openxmlformats.org/officeDocument/2006/relationships/hyperlink" Target="https://www.mpam.mp.br/images/Transpar%C3%AAncia_2023/Abril/NFs/Servi%C3%A7os/FATURA_17246112022-9_2022_COSAMA_c4db8.pdf" TargetMode="External"/><Relationship Id="rId94" Type="http://schemas.openxmlformats.org/officeDocument/2006/relationships/hyperlink" Target="https://www.mpam.mp.br/images/Transpar%C3%AAncia_2023/Abril/NFs/Servi%C3%A7os/NFS_38717_2023_GARTNER_52301.pdf" TargetMode="External"/><Relationship Id="rId99" Type="http://schemas.openxmlformats.org/officeDocument/2006/relationships/hyperlink" Target="https://www.mpam.mp.br/images/Transpar%C3%AAncia_2023/Abril/NFs/Servi%C3%A7os/NFS_9104_2023_MAPDATA_09ac4.pdf" TargetMode="External"/><Relationship Id="rId101" Type="http://schemas.openxmlformats.org/officeDocument/2006/relationships/hyperlink" Target="https://www.mpam.mp.br/images/Transpar%C3%AAncia_2023/Abril/NFs/Servi%C3%A7os/NFS_2718_2023_FM_IND_44123.pdf" TargetMode="External"/><Relationship Id="rId122" Type="http://schemas.openxmlformats.org/officeDocument/2006/relationships/hyperlink" Target="https://www.mpam.mp.br/images/Transpar%C3%AAncia_2023/Abril/NFs/Servi%C3%A7os/NFS_2485_2023_VILA_DA_BARRA_3680c.pdf" TargetMode="External"/><Relationship Id="rId4" Type="http://schemas.openxmlformats.org/officeDocument/2006/relationships/hyperlink" Target="https://www.mpam.mp.br/images/Contratos/2022/Contrato/CT_25-2022_-_MP-PGJ_8363e.pdf" TargetMode="External"/><Relationship Id="rId9" Type="http://schemas.openxmlformats.org/officeDocument/2006/relationships/hyperlink" Target="https://www.mpam.mp.br/images/Contratos/2023/Aditivos/1%C2%BA_TA_ao_CT_01-2022_-_MP-PGJ_04229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am.mp.br/images/Transpar%C3%AAncia_2023/Abril/NFs/Obras/NFS_260_2023_SGRH_9294f.pdf" TargetMode="External"/><Relationship Id="rId2" Type="http://schemas.openxmlformats.org/officeDocument/2006/relationships/hyperlink" Target="https://www.mpam.mp.br/images/CT_35-2022_-_MP-PGJ_2d7a4.pdf" TargetMode="External"/><Relationship Id="rId1" Type="http://schemas.openxmlformats.org/officeDocument/2006/relationships/hyperlink" Target="https://www.mpam.mp.br/images/CT_35-2022_-_MP-PGJ_2d7a4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mpam.mp.br/images/Transpar%C3%AAncia_2023/Abril/NFs/Obras/NFS_261_2023_SGRH_c77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="85" zoomScaleNormal="85" workbookViewId="0">
      <selection activeCell="K8" sqref="K8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34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7"/>
      <c r="D1" s="17"/>
      <c r="G1" s="1"/>
      <c r="H1" s="1"/>
      <c r="I1" s="1"/>
      <c r="J1" s="17"/>
    </row>
    <row r="2" spans="1:13" ht="18">
      <c r="A2" s="63" t="s">
        <v>190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25">
      <c r="A3" s="39" t="s">
        <v>0</v>
      </c>
      <c r="B3" s="39"/>
      <c r="C3" s="39"/>
      <c r="D3" s="39"/>
      <c r="E3" s="39"/>
      <c r="G3" s="1"/>
      <c r="H3" s="1"/>
      <c r="I3" s="1"/>
      <c r="J3" s="17"/>
    </row>
    <row r="4" spans="1:13" ht="20.25">
      <c r="A4" s="39"/>
      <c r="B4" s="39"/>
      <c r="C4" s="2"/>
      <c r="D4" s="18"/>
      <c r="E4" s="39"/>
      <c r="G4" s="1"/>
      <c r="H4" s="1"/>
      <c r="I4" s="1"/>
      <c r="J4" s="17"/>
    </row>
    <row r="5" spans="1:13" ht="18">
      <c r="A5" s="3" t="s">
        <v>20</v>
      </c>
      <c r="B5" s="4"/>
      <c r="C5" s="5"/>
      <c r="D5" s="19"/>
      <c r="E5" s="6"/>
      <c r="G5" s="1"/>
      <c r="H5" s="1"/>
      <c r="I5" s="1"/>
      <c r="J5" s="17"/>
    </row>
    <row r="6" spans="1:13" ht="31.5">
      <c r="A6" s="7" t="s">
        <v>1</v>
      </c>
      <c r="B6" s="7" t="s">
        <v>2</v>
      </c>
      <c r="C6" s="8" t="s">
        <v>3</v>
      </c>
      <c r="D6" s="8" t="s">
        <v>4</v>
      </c>
      <c r="E6" s="8" t="s">
        <v>5</v>
      </c>
      <c r="F6" s="7" t="s">
        <v>6</v>
      </c>
      <c r="G6" s="7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10" t="s">
        <v>12</v>
      </c>
      <c r="M6" s="8" t="s">
        <v>13</v>
      </c>
    </row>
    <row r="7" spans="1:13" ht="165">
      <c r="A7" s="22" t="s">
        <v>25</v>
      </c>
      <c r="B7" s="23">
        <v>1</v>
      </c>
      <c r="C7" s="55">
        <v>65149197000251</v>
      </c>
      <c r="D7" s="28" t="s">
        <v>183</v>
      </c>
      <c r="E7" s="46" t="s">
        <v>184</v>
      </c>
      <c r="F7" s="51" t="s">
        <v>185</v>
      </c>
      <c r="G7" s="29">
        <v>44974</v>
      </c>
      <c r="H7" s="27" t="s">
        <v>186</v>
      </c>
      <c r="I7" s="25">
        <v>2450</v>
      </c>
      <c r="J7" s="54" t="s">
        <v>180</v>
      </c>
      <c r="K7" s="28" t="s">
        <v>187</v>
      </c>
      <c r="L7" s="54" t="s">
        <v>180</v>
      </c>
      <c r="M7" s="27" t="s">
        <v>188</v>
      </c>
    </row>
    <row r="8" spans="1:13" ht="135">
      <c r="A8" s="22" t="s">
        <v>181</v>
      </c>
      <c r="B8" s="23">
        <v>2</v>
      </c>
      <c r="C8" s="55">
        <v>5778325000547</v>
      </c>
      <c r="D8" s="28" t="s">
        <v>34</v>
      </c>
      <c r="E8" s="46" t="s">
        <v>36</v>
      </c>
      <c r="F8" s="57" t="s">
        <v>37</v>
      </c>
      <c r="G8" s="29">
        <v>44992</v>
      </c>
      <c r="H8" s="27" t="s">
        <v>38</v>
      </c>
      <c r="I8" s="25">
        <v>47200</v>
      </c>
      <c r="J8" s="54" t="s">
        <v>180</v>
      </c>
      <c r="K8" s="28" t="s">
        <v>187</v>
      </c>
      <c r="L8" s="54" t="s">
        <v>180</v>
      </c>
      <c r="M8" s="27" t="s">
        <v>35</v>
      </c>
    </row>
    <row r="9" spans="1:13" ht="135">
      <c r="A9" s="22" t="s">
        <v>181</v>
      </c>
      <c r="B9" s="23">
        <v>3</v>
      </c>
      <c r="C9" s="55">
        <v>27985750000116</v>
      </c>
      <c r="D9" s="28" t="s">
        <v>22</v>
      </c>
      <c r="E9" s="33" t="s">
        <v>39</v>
      </c>
      <c r="F9" s="51" t="s">
        <v>41</v>
      </c>
      <c r="G9" s="29">
        <v>45015</v>
      </c>
      <c r="H9" s="27" t="s">
        <v>42</v>
      </c>
      <c r="I9" s="30">
        <v>4203.3999999999996</v>
      </c>
      <c r="J9" s="54">
        <v>45020</v>
      </c>
      <c r="K9" s="28" t="s">
        <v>24</v>
      </c>
      <c r="L9" s="30">
        <v>4203.3999999999996</v>
      </c>
      <c r="M9" s="27" t="s">
        <v>40</v>
      </c>
    </row>
    <row r="10" spans="1:13" ht="120">
      <c r="A10" s="22" t="s">
        <v>181</v>
      </c>
      <c r="B10" s="23">
        <v>4</v>
      </c>
      <c r="C10" s="55">
        <v>10855056000181</v>
      </c>
      <c r="D10" s="28" t="s">
        <v>43</v>
      </c>
      <c r="E10" s="33" t="s">
        <v>44</v>
      </c>
      <c r="F10" s="51" t="s">
        <v>46</v>
      </c>
      <c r="G10" s="29">
        <v>45015</v>
      </c>
      <c r="H10" s="27" t="s">
        <v>47</v>
      </c>
      <c r="I10" s="30">
        <v>640</v>
      </c>
      <c r="J10" s="54">
        <v>45020</v>
      </c>
      <c r="K10" s="28" t="s">
        <v>24</v>
      </c>
      <c r="L10" s="30">
        <v>640</v>
      </c>
      <c r="M10" s="27" t="s">
        <v>45</v>
      </c>
    </row>
    <row r="11" spans="1:13" ht="105">
      <c r="A11" s="22" t="s">
        <v>181</v>
      </c>
      <c r="B11" s="23">
        <v>5</v>
      </c>
      <c r="C11" s="55">
        <v>10855056000181</v>
      </c>
      <c r="D11" s="28" t="s">
        <v>43</v>
      </c>
      <c r="E11" s="53" t="s">
        <v>48</v>
      </c>
      <c r="F11" s="51" t="s">
        <v>182</v>
      </c>
      <c r="G11" s="29">
        <v>45015</v>
      </c>
      <c r="H11" s="27" t="s">
        <v>50</v>
      </c>
      <c r="I11" s="30">
        <v>640</v>
      </c>
      <c r="J11" s="54">
        <v>45020</v>
      </c>
      <c r="K11" s="28" t="s">
        <v>24</v>
      </c>
      <c r="L11" s="30">
        <v>640</v>
      </c>
      <c r="M11" s="27" t="s">
        <v>49</v>
      </c>
    </row>
    <row r="12" spans="1:13" ht="105">
      <c r="A12" s="22" t="s">
        <v>181</v>
      </c>
      <c r="B12" s="23">
        <v>6</v>
      </c>
      <c r="C12" s="55">
        <v>5207424000145</v>
      </c>
      <c r="D12" s="28" t="s">
        <v>30</v>
      </c>
      <c r="E12" s="33" t="s">
        <v>51</v>
      </c>
      <c r="F12" s="51" t="s">
        <v>53</v>
      </c>
      <c r="G12" s="29">
        <v>45015</v>
      </c>
      <c r="H12" s="27" t="s">
        <v>54</v>
      </c>
      <c r="I12" s="30">
        <v>1489</v>
      </c>
      <c r="J12" s="54">
        <v>45020</v>
      </c>
      <c r="K12" s="28" t="s">
        <v>24</v>
      </c>
      <c r="L12" s="30">
        <v>1489</v>
      </c>
      <c r="M12" s="27" t="s">
        <v>52</v>
      </c>
    </row>
    <row r="13" spans="1:13" ht="105">
      <c r="A13" s="22" t="s">
        <v>181</v>
      </c>
      <c r="B13" s="23">
        <v>7</v>
      </c>
      <c r="C13" s="55">
        <v>5207424000145</v>
      </c>
      <c r="D13" s="28" t="s">
        <v>30</v>
      </c>
      <c r="E13" s="33" t="s">
        <v>55</v>
      </c>
      <c r="F13" s="51" t="s">
        <v>57</v>
      </c>
      <c r="G13" s="29">
        <v>45015</v>
      </c>
      <c r="H13" s="27" t="s">
        <v>58</v>
      </c>
      <c r="I13" s="25">
        <v>1489</v>
      </c>
      <c r="J13" s="54">
        <v>45020</v>
      </c>
      <c r="K13" s="28" t="s">
        <v>24</v>
      </c>
      <c r="L13" s="25">
        <v>1489</v>
      </c>
      <c r="M13" s="27" t="s">
        <v>56</v>
      </c>
    </row>
    <row r="14" spans="1:13" ht="105">
      <c r="A14" s="22" t="s">
        <v>181</v>
      </c>
      <c r="B14" s="23">
        <v>8</v>
      </c>
      <c r="C14" s="55">
        <v>5207424000145</v>
      </c>
      <c r="D14" s="28" t="s">
        <v>30</v>
      </c>
      <c r="E14" s="33" t="s">
        <v>59</v>
      </c>
      <c r="F14" s="51" t="s">
        <v>61</v>
      </c>
      <c r="G14" s="29">
        <v>45015</v>
      </c>
      <c r="H14" s="27" t="s">
        <v>62</v>
      </c>
      <c r="I14" s="30">
        <v>1489</v>
      </c>
      <c r="J14" s="54">
        <v>45020</v>
      </c>
      <c r="K14" s="28" t="s">
        <v>24</v>
      </c>
      <c r="L14" s="30">
        <v>1489</v>
      </c>
      <c r="M14" s="27" t="s">
        <v>60</v>
      </c>
    </row>
    <row r="15" spans="1:13" ht="105">
      <c r="A15" s="22" t="s">
        <v>181</v>
      </c>
      <c r="B15" s="23">
        <v>9</v>
      </c>
      <c r="C15" s="55">
        <v>5207424000145</v>
      </c>
      <c r="D15" s="28" t="s">
        <v>30</v>
      </c>
      <c r="E15" s="33" t="s">
        <v>63</v>
      </c>
      <c r="F15" s="51" t="s">
        <v>65</v>
      </c>
      <c r="G15" s="29">
        <v>45015</v>
      </c>
      <c r="H15" s="27" t="s">
        <v>66</v>
      </c>
      <c r="I15" s="25">
        <v>1489</v>
      </c>
      <c r="J15" s="54">
        <v>45020</v>
      </c>
      <c r="K15" s="28" t="s">
        <v>24</v>
      </c>
      <c r="L15" s="25">
        <v>1489</v>
      </c>
      <c r="M15" s="27" t="s">
        <v>64</v>
      </c>
    </row>
    <row r="16" spans="1:13" ht="105">
      <c r="A16" s="22" t="s">
        <v>181</v>
      </c>
      <c r="B16" s="23">
        <v>10</v>
      </c>
      <c r="C16" s="55">
        <v>5207424000145</v>
      </c>
      <c r="D16" s="28" t="s">
        <v>30</v>
      </c>
      <c r="E16" s="33" t="s">
        <v>67</v>
      </c>
      <c r="F16" s="51" t="s">
        <v>69</v>
      </c>
      <c r="G16" s="29">
        <v>45015</v>
      </c>
      <c r="H16" s="27" t="s">
        <v>70</v>
      </c>
      <c r="I16" s="30">
        <v>1489</v>
      </c>
      <c r="J16" s="54">
        <v>45020</v>
      </c>
      <c r="K16" s="28" t="s">
        <v>24</v>
      </c>
      <c r="L16" s="30">
        <v>1489</v>
      </c>
      <c r="M16" s="27" t="s">
        <v>68</v>
      </c>
    </row>
    <row r="17" spans="1:13" ht="105">
      <c r="A17" s="22" t="s">
        <v>181</v>
      </c>
      <c r="B17" s="23">
        <v>11</v>
      </c>
      <c r="C17" s="55">
        <v>42545548000167</v>
      </c>
      <c r="D17" s="28" t="s">
        <v>23</v>
      </c>
      <c r="E17" s="33" t="s">
        <v>71</v>
      </c>
      <c r="F17" s="51" t="s">
        <v>77</v>
      </c>
      <c r="G17" s="29">
        <v>45015</v>
      </c>
      <c r="H17" s="27" t="s">
        <v>73</v>
      </c>
      <c r="I17" s="30">
        <v>4316.55</v>
      </c>
      <c r="J17" s="54">
        <v>45020</v>
      </c>
      <c r="K17" s="28" t="s">
        <v>24</v>
      </c>
      <c r="L17" s="30">
        <v>4316.55</v>
      </c>
      <c r="M17" s="27" t="s">
        <v>72</v>
      </c>
    </row>
    <row r="18" spans="1:13" ht="105">
      <c r="A18" s="22" t="s">
        <v>181</v>
      </c>
      <c r="B18" s="23">
        <v>12</v>
      </c>
      <c r="C18" s="55">
        <v>42545548000167</v>
      </c>
      <c r="D18" s="28" t="s">
        <v>23</v>
      </c>
      <c r="E18" s="33" t="s">
        <v>74</v>
      </c>
      <c r="F18" s="51" t="s">
        <v>76</v>
      </c>
      <c r="G18" s="29">
        <v>45015</v>
      </c>
      <c r="H18" s="27" t="s">
        <v>78</v>
      </c>
      <c r="I18" s="30">
        <v>5755.8</v>
      </c>
      <c r="J18" s="54">
        <v>45020</v>
      </c>
      <c r="K18" s="28" t="s">
        <v>24</v>
      </c>
      <c r="L18" s="30">
        <v>5755.8</v>
      </c>
      <c r="M18" s="27" t="s">
        <v>75</v>
      </c>
    </row>
    <row r="19" spans="1:13" ht="120">
      <c r="A19" s="22" t="s">
        <v>181</v>
      </c>
      <c r="B19" s="23">
        <v>13</v>
      </c>
      <c r="C19" s="55">
        <v>30746178000147</v>
      </c>
      <c r="D19" s="28" t="s">
        <v>79</v>
      </c>
      <c r="E19" s="33" t="s">
        <v>80</v>
      </c>
      <c r="F19" s="51" t="s">
        <v>82</v>
      </c>
      <c r="G19" s="29">
        <v>45015</v>
      </c>
      <c r="H19" s="27" t="s">
        <v>83</v>
      </c>
      <c r="I19" s="30">
        <v>589</v>
      </c>
      <c r="J19" s="54">
        <v>45020</v>
      </c>
      <c r="K19" s="28" t="s">
        <v>24</v>
      </c>
      <c r="L19" s="30">
        <v>589</v>
      </c>
      <c r="M19" s="27" t="s">
        <v>81</v>
      </c>
    </row>
    <row r="20" spans="1:13" ht="120">
      <c r="A20" s="22" t="s">
        <v>181</v>
      </c>
      <c r="B20" s="23">
        <v>14</v>
      </c>
      <c r="C20" s="55">
        <v>30746178000147</v>
      </c>
      <c r="D20" s="28" t="s">
        <v>79</v>
      </c>
      <c r="E20" s="33" t="s">
        <v>84</v>
      </c>
      <c r="F20" s="51" t="s">
        <v>86</v>
      </c>
      <c r="G20" s="29">
        <v>45015</v>
      </c>
      <c r="H20" s="27" t="s">
        <v>87</v>
      </c>
      <c r="I20" s="30">
        <v>960</v>
      </c>
      <c r="J20" s="54">
        <v>45020</v>
      </c>
      <c r="K20" s="28" t="s">
        <v>24</v>
      </c>
      <c r="L20" s="30">
        <v>960</v>
      </c>
      <c r="M20" s="27" t="s">
        <v>85</v>
      </c>
    </row>
    <row r="21" spans="1:13" ht="120">
      <c r="A21" s="22" t="s">
        <v>181</v>
      </c>
      <c r="B21" s="23">
        <v>15</v>
      </c>
      <c r="C21" s="55">
        <v>30746178000147</v>
      </c>
      <c r="D21" s="28" t="s">
        <v>79</v>
      </c>
      <c r="E21" s="33" t="s">
        <v>88</v>
      </c>
      <c r="F21" s="51" t="s">
        <v>90</v>
      </c>
      <c r="G21" s="29">
        <v>45015</v>
      </c>
      <c r="H21" s="27" t="s">
        <v>91</v>
      </c>
      <c r="I21" s="30">
        <v>2880</v>
      </c>
      <c r="J21" s="54">
        <v>45020</v>
      </c>
      <c r="K21" s="28" t="s">
        <v>24</v>
      </c>
      <c r="L21" s="30">
        <v>2880</v>
      </c>
      <c r="M21" s="27" t="s">
        <v>89</v>
      </c>
    </row>
    <row r="22" spans="1:13" ht="120">
      <c r="A22" s="22" t="s">
        <v>181</v>
      </c>
      <c r="B22" s="23">
        <v>16</v>
      </c>
      <c r="C22" s="55">
        <v>30746178000147</v>
      </c>
      <c r="D22" s="28" t="s">
        <v>79</v>
      </c>
      <c r="E22" s="33" t="s">
        <v>92</v>
      </c>
      <c r="F22" s="51" t="s">
        <v>94</v>
      </c>
      <c r="G22" s="29">
        <v>45015</v>
      </c>
      <c r="H22" s="27" t="s">
        <v>95</v>
      </c>
      <c r="I22" s="30">
        <v>960</v>
      </c>
      <c r="J22" s="54">
        <v>45020</v>
      </c>
      <c r="K22" s="28" t="s">
        <v>24</v>
      </c>
      <c r="L22" s="30">
        <v>960</v>
      </c>
      <c r="M22" s="27" t="s">
        <v>93</v>
      </c>
    </row>
    <row r="23" spans="1:13" ht="120">
      <c r="A23" s="22" t="s">
        <v>181</v>
      </c>
      <c r="B23" s="23">
        <v>17</v>
      </c>
      <c r="C23" s="55">
        <v>30746178000147</v>
      </c>
      <c r="D23" s="28" t="s">
        <v>79</v>
      </c>
      <c r="E23" s="33" t="s">
        <v>96</v>
      </c>
      <c r="F23" s="51" t="s">
        <v>98</v>
      </c>
      <c r="G23" s="29">
        <v>45015</v>
      </c>
      <c r="H23" s="27" t="s">
        <v>99</v>
      </c>
      <c r="I23" s="25">
        <v>589</v>
      </c>
      <c r="J23" s="54">
        <v>45020</v>
      </c>
      <c r="K23" s="28" t="s">
        <v>24</v>
      </c>
      <c r="L23" s="25">
        <v>589</v>
      </c>
      <c r="M23" s="27" t="s">
        <v>97</v>
      </c>
    </row>
    <row r="24" spans="1:13" ht="120">
      <c r="A24" s="22" t="s">
        <v>181</v>
      </c>
      <c r="B24" s="23">
        <v>18</v>
      </c>
      <c r="C24" s="55">
        <v>30746178000147</v>
      </c>
      <c r="D24" s="28" t="s">
        <v>79</v>
      </c>
      <c r="E24" s="33" t="s">
        <v>100</v>
      </c>
      <c r="F24" s="51" t="s">
        <v>102</v>
      </c>
      <c r="G24" s="29">
        <v>45015</v>
      </c>
      <c r="H24" s="27" t="s">
        <v>103</v>
      </c>
      <c r="I24" s="30">
        <v>1178</v>
      </c>
      <c r="J24" s="54">
        <v>45020</v>
      </c>
      <c r="K24" s="28" t="s">
        <v>24</v>
      </c>
      <c r="L24" s="30">
        <v>1178</v>
      </c>
      <c r="M24" s="27" t="s">
        <v>101</v>
      </c>
    </row>
    <row r="25" spans="1:13" ht="120">
      <c r="A25" s="22" t="s">
        <v>181</v>
      </c>
      <c r="B25" s="23">
        <v>19</v>
      </c>
      <c r="C25" s="55">
        <v>30746178000147</v>
      </c>
      <c r="D25" s="28" t="s">
        <v>79</v>
      </c>
      <c r="E25" s="33" t="s">
        <v>104</v>
      </c>
      <c r="F25" s="51" t="s">
        <v>105</v>
      </c>
      <c r="G25" s="29">
        <v>45015</v>
      </c>
      <c r="H25" s="27" t="s">
        <v>106</v>
      </c>
      <c r="I25" s="30">
        <v>589</v>
      </c>
      <c r="J25" s="54">
        <v>45020</v>
      </c>
      <c r="K25" s="28" t="s">
        <v>24</v>
      </c>
      <c r="L25" s="30">
        <v>589</v>
      </c>
      <c r="M25" s="27" t="s">
        <v>107</v>
      </c>
    </row>
    <row r="26" spans="1:13" ht="105">
      <c r="A26" s="22" t="s">
        <v>181</v>
      </c>
      <c r="B26" s="23">
        <v>20</v>
      </c>
      <c r="C26" s="55">
        <v>30746178000147</v>
      </c>
      <c r="D26" s="28" t="s">
        <v>79</v>
      </c>
      <c r="E26" s="33" t="s">
        <v>108</v>
      </c>
      <c r="F26" s="51" t="s">
        <v>110</v>
      </c>
      <c r="G26" s="29">
        <v>45015</v>
      </c>
      <c r="H26" s="27" t="s">
        <v>111</v>
      </c>
      <c r="I26" s="30">
        <v>2356</v>
      </c>
      <c r="J26" s="54">
        <v>45020</v>
      </c>
      <c r="K26" s="28" t="s">
        <v>24</v>
      </c>
      <c r="L26" s="30">
        <v>2356</v>
      </c>
      <c r="M26" s="27" t="s">
        <v>109</v>
      </c>
    </row>
    <row r="27" spans="1:13" ht="135">
      <c r="A27" s="22" t="s">
        <v>181</v>
      </c>
      <c r="B27" s="23">
        <v>21</v>
      </c>
      <c r="C27" s="55">
        <v>30746178000147</v>
      </c>
      <c r="D27" s="28" t="s">
        <v>79</v>
      </c>
      <c r="E27" s="33" t="s">
        <v>112</v>
      </c>
      <c r="F27" s="51" t="s">
        <v>114</v>
      </c>
      <c r="G27" s="29">
        <v>45015</v>
      </c>
      <c r="H27" s="27" t="s">
        <v>115</v>
      </c>
      <c r="I27" s="25">
        <v>2356</v>
      </c>
      <c r="J27" s="54">
        <v>45020</v>
      </c>
      <c r="K27" s="28" t="s">
        <v>24</v>
      </c>
      <c r="L27" s="25">
        <v>2356</v>
      </c>
      <c r="M27" s="27" t="s">
        <v>113</v>
      </c>
    </row>
    <row r="28" spans="1:13" ht="105">
      <c r="A28" s="22" t="s">
        <v>181</v>
      </c>
      <c r="B28" s="23">
        <v>22</v>
      </c>
      <c r="C28" s="55">
        <v>30746178000147</v>
      </c>
      <c r="D28" s="28" t="s">
        <v>79</v>
      </c>
      <c r="E28" s="33" t="s">
        <v>116</v>
      </c>
      <c r="F28" s="51" t="s">
        <v>118</v>
      </c>
      <c r="G28" s="29">
        <v>45015</v>
      </c>
      <c r="H28" s="27" t="s">
        <v>119</v>
      </c>
      <c r="I28" s="30">
        <v>650</v>
      </c>
      <c r="J28" s="54">
        <v>45020</v>
      </c>
      <c r="K28" s="28" t="s">
        <v>24</v>
      </c>
      <c r="L28" s="30">
        <v>650</v>
      </c>
      <c r="M28" s="27" t="s">
        <v>117</v>
      </c>
    </row>
    <row r="29" spans="1:13" ht="120">
      <c r="A29" s="22" t="s">
        <v>181</v>
      </c>
      <c r="B29" s="23">
        <v>23</v>
      </c>
      <c r="C29" s="55">
        <v>30746178000147</v>
      </c>
      <c r="D29" s="28" t="s">
        <v>79</v>
      </c>
      <c r="E29" s="33" t="s">
        <v>121</v>
      </c>
      <c r="F29" s="51" t="s">
        <v>122</v>
      </c>
      <c r="G29" s="29">
        <v>45015</v>
      </c>
      <c r="H29" s="27" t="s">
        <v>123</v>
      </c>
      <c r="I29" s="30">
        <v>2306</v>
      </c>
      <c r="J29" s="54">
        <v>45020</v>
      </c>
      <c r="K29" s="28" t="s">
        <v>24</v>
      </c>
      <c r="L29" s="30">
        <v>2306</v>
      </c>
      <c r="M29" s="27" t="s">
        <v>120</v>
      </c>
    </row>
    <row r="30" spans="1:13" ht="105">
      <c r="A30" s="22" t="s">
        <v>181</v>
      </c>
      <c r="B30" s="23">
        <v>24</v>
      </c>
      <c r="C30" s="55">
        <v>30746178000147</v>
      </c>
      <c r="D30" s="28" t="s">
        <v>79</v>
      </c>
      <c r="E30" s="33" t="s">
        <v>124</v>
      </c>
      <c r="F30" s="51" t="s">
        <v>126</v>
      </c>
      <c r="G30" s="29">
        <v>45015</v>
      </c>
      <c r="H30" s="27" t="s">
        <v>29</v>
      </c>
      <c r="I30" s="30">
        <v>540</v>
      </c>
      <c r="J30" s="54">
        <v>45020</v>
      </c>
      <c r="K30" s="28" t="s">
        <v>24</v>
      </c>
      <c r="L30" s="30">
        <v>540</v>
      </c>
      <c r="M30" s="27" t="s">
        <v>125</v>
      </c>
    </row>
    <row r="31" spans="1:13" ht="120">
      <c r="A31" s="22" t="s">
        <v>181</v>
      </c>
      <c r="B31" s="23">
        <v>25</v>
      </c>
      <c r="C31" s="55">
        <v>30746178000147</v>
      </c>
      <c r="D31" s="28" t="s">
        <v>79</v>
      </c>
      <c r="E31" s="33" t="s">
        <v>127</v>
      </c>
      <c r="F31" s="51" t="s">
        <v>129</v>
      </c>
      <c r="G31" s="29">
        <v>45015</v>
      </c>
      <c r="H31" s="27" t="s">
        <v>130</v>
      </c>
      <c r="I31" s="30">
        <v>5645</v>
      </c>
      <c r="J31" s="54">
        <v>45020</v>
      </c>
      <c r="K31" s="28" t="s">
        <v>24</v>
      </c>
      <c r="L31" s="30">
        <v>5645</v>
      </c>
      <c r="M31" s="27" t="s">
        <v>128</v>
      </c>
    </row>
    <row r="32" spans="1:13" ht="120">
      <c r="A32" s="22" t="s">
        <v>181</v>
      </c>
      <c r="B32" s="23">
        <v>26</v>
      </c>
      <c r="C32" s="55">
        <v>30746178000147</v>
      </c>
      <c r="D32" s="28" t="s">
        <v>79</v>
      </c>
      <c r="E32" s="33" t="s">
        <v>131</v>
      </c>
      <c r="F32" s="51" t="s">
        <v>133</v>
      </c>
      <c r="G32" s="29">
        <v>45015</v>
      </c>
      <c r="H32" s="27" t="s">
        <v>134</v>
      </c>
      <c r="I32" s="30">
        <v>6917</v>
      </c>
      <c r="J32" s="54">
        <v>45020</v>
      </c>
      <c r="K32" s="28" t="s">
        <v>24</v>
      </c>
      <c r="L32" s="30">
        <v>6917</v>
      </c>
      <c r="M32" s="27" t="s">
        <v>132</v>
      </c>
    </row>
    <row r="33" spans="1:13" ht="105">
      <c r="A33" s="22" t="s">
        <v>181</v>
      </c>
      <c r="B33" s="23">
        <v>27</v>
      </c>
      <c r="C33" s="55">
        <v>30746178000147</v>
      </c>
      <c r="D33" s="28" t="s">
        <v>79</v>
      </c>
      <c r="E33" s="33" t="s">
        <v>135</v>
      </c>
      <c r="F33" s="51" t="s">
        <v>137</v>
      </c>
      <c r="G33" s="29">
        <v>45015</v>
      </c>
      <c r="H33" s="27" t="s">
        <v>138</v>
      </c>
      <c r="I33" s="30">
        <v>2258</v>
      </c>
      <c r="J33" s="54">
        <v>45020</v>
      </c>
      <c r="K33" s="28" t="s">
        <v>24</v>
      </c>
      <c r="L33" s="30">
        <v>2258</v>
      </c>
      <c r="M33" s="27" t="s">
        <v>136</v>
      </c>
    </row>
    <row r="34" spans="1:13" ht="105">
      <c r="A34" s="22" t="s">
        <v>181</v>
      </c>
      <c r="B34" s="23">
        <v>28</v>
      </c>
      <c r="C34" s="55">
        <v>30746178000147</v>
      </c>
      <c r="D34" s="28" t="s">
        <v>79</v>
      </c>
      <c r="E34" s="33" t="s">
        <v>139</v>
      </c>
      <c r="F34" s="51" t="s">
        <v>141</v>
      </c>
      <c r="G34" s="29">
        <v>45015</v>
      </c>
      <c r="H34" s="27" t="s">
        <v>142</v>
      </c>
      <c r="I34" s="30">
        <v>510</v>
      </c>
      <c r="J34" s="54">
        <v>45020</v>
      </c>
      <c r="K34" s="28" t="s">
        <v>24</v>
      </c>
      <c r="L34" s="30">
        <v>510</v>
      </c>
      <c r="M34" s="27" t="s">
        <v>140</v>
      </c>
    </row>
    <row r="35" spans="1:13" ht="120">
      <c r="A35" s="22" t="s">
        <v>181</v>
      </c>
      <c r="B35" s="23">
        <v>29</v>
      </c>
      <c r="C35" s="55">
        <v>3987907000184</v>
      </c>
      <c r="D35" s="28" t="s">
        <v>27</v>
      </c>
      <c r="E35" s="33" t="s">
        <v>143</v>
      </c>
      <c r="F35" s="51" t="s">
        <v>145</v>
      </c>
      <c r="G35" s="29">
        <v>45015</v>
      </c>
      <c r="H35" s="27" t="s">
        <v>146</v>
      </c>
      <c r="I35" s="30">
        <v>530</v>
      </c>
      <c r="J35" s="54">
        <v>45020</v>
      </c>
      <c r="K35" s="28" t="s">
        <v>24</v>
      </c>
      <c r="L35" s="30">
        <v>530</v>
      </c>
      <c r="M35" s="27" t="s">
        <v>144</v>
      </c>
    </row>
    <row r="36" spans="1:13" ht="120">
      <c r="A36" s="22" t="s">
        <v>181</v>
      </c>
      <c r="B36" s="23">
        <v>30</v>
      </c>
      <c r="C36" s="55">
        <v>1319640000121</v>
      </c>
      <c r="D36" s="28" t="s">
        <v>147</v>
      </c>
      <c r="E36" s="33" t="s">
        <v>148</v>
      </c>
      <c r="F36" s="51" t="s">
        <v>150</v>
      </c>
      <c r="G36" s="29">
        <v>45015</v>
      </c>
      <c r="H36" s="27" t="s">
        <v>151</v>
      </c>
      <c r="I36" s="30">
        <v>58000</v>
      </c>
      <c r="J36" s="54">
        <v>45020</v>
      </c>
      <c r="K36" s="28" t="s">
        <v>24</v>
      </c>
      <c r="L36" s="30">
        <v>58000</v>
      </c>
      <c r="M36" s="27" t="s">
        <v>149</v>
      </c>
    </row>
    <row r="37" spans="1:13" ht="120">
      <c r="A37" s="22" t="s">
        <v>181</v>
      </c>
      <c r="B37" s="23">
        <v>31</v>
      </c>
      <c r="C37" s="55">
        <v>10614075000116</v>
      </c>
      <c r="D37" s="28" t="s">
        <v>152</v>
      </c>
      <c r="E37" s="33" t="s">
        <v>153</v>
      </c>
      <c r="F37" s="51" t="s">
        <v>155</v>
      </c>
      <c r="G37" s="29">
        <v>45015</v>
      </c>
      <c r="H37" s="27" t="s">
        <v>156</v>
      </c>
      <c r="I37" s="30">
        <v>3792.72</v>
      </c>
      <c r="J37" s="54">
        <v>45020</v>
      </c>
      <c r="K37" s="28" t="s">
        <v>24</v>
      </c>
      <c r="L37" s="30">
        <v>3792.72</v>
      </c>
      <c r="M37" s="27" t="s">
        <v>154</v>
      </c>
    </row>
    <row r="38" spans="1:13" ht="120">
      <c r="A38" s="22" t="s">
        <v>181</v>
      </c>
      <c r="B38" s="23">
        <v>32</v>
      </c>
      <c r="C38" s="55">
        <v>41394384000151</v>
      </c>
      <c r="D38" s="28" t="s">
        <v>165</v>
      </c>
      <c r="E38" s="33" t="s">
        <v>166</v>
      </c>
      <c r="F38" s="51" t="s">
        <v>168</v>
      </c>
      <c r="G38" s="29">
        <v>45016</v>
      </c>
      <c r="H38" s="27" t="s">
        <v>169</v>
      </c>
      <c r="I38" s="30">
        <v>1646.64</v>
      </c>
      <c r="J38" s="54">
        <v>45020</v>
      </c>
      <c r="K38" s="28" t="s">
        <v>24</v>
      </c>
      <c r="L38" s="30">
        <v>1646.64</v>
      </c>
      <c r="M38" s="27" t="s">
        <v>167</v>
      </c>
    </row>
    <row r="39" spans="1:13" ht="105">
      <c r="A39" s="22" t="s">
        <v>181</v>
      </c>
      <c r="B39" s="23">
        <v>33</v>
      </c>
      <c r="C39" s="55">
        <v>9247906000180</v>
      </c>
      <c r="D39" s="28" t="s">
        <v>170</v>
      </c>
      <c r="E39" s="33" t="s">
        <v>171</v>
      </c>
      <c r="F39" s="51" t="s">
        <v>173</v>
      </c>
      <c r="G39" s="29">
        <v>45016</v>
      </c>
      <c r="H39" s="27" t="s">
        <v>174</v>
      </c>
      <c r="I39" s="30">
        <v>4077</v>
      </c>
      <c r="J39" s="54">
        <v>45020</v>
      </c>
      <c r="K39" s="28" t="s">
        <v>24</v>
      </c>
      <c r="L39" s="30">
        <v>4077</v>
      </c>
      <c r="M39" s="27" t="s">
        <v>172</v>
      </c>
    </row>
    <row r="40" spans="1:13" ht="120">
      <c r="A40" s="22" t="s">
        <v>189</v>
      </c>
      <c r="B40" s="23">
        <v>34</v>
      </c>
      <c r="C40" s="55">
        <v>36618391000150</v>
      </c>
      <c r="D40" s="28" t="s">
        <v>234</v>
      </c>
      <c r="E40" s="33" t="s">
        <v>235</v>
      </c>
      <c r="F40" s="62" t="s">
        <v>237</v>
      </c>
      <c r="G40" s="29">
        <v>45028</v>
      </c>
      <c r="H40" s="27" t="s">
        <v>238</v>
      </c>
      <c r="I40" s="25">
        <v>359.8</v>
      </c>
      <c r="J40" s="54">
        <v>45029</v>
      </c>
      <c r="K40" s="28" t="s">
        <v>24</v>
      </c>
      <c r="L40" s="30">
        <v>359.8</v>
      </c>
      <c r="M40" s="27" t="s">
        <v>236</v>
      </c>
    </row>
    <row r="41" spans="1:13" ht="105">
      <c r="A41" s="22" t="s">
        <v>189</v>
      </c>
      <c r="B41" s="23">
        <v>35</v>
      </c>
      <c r="C41" s="55">
        <v>29106687000126</v>
      </c>
      <c r="D41" s="28" t="s">
        <v>299</v>
      </c>
      <c r="E41" s="33" t="s">
        <v>301</v>
      </c>
      <c r="F41" s="62" t="s">
        <v>302</v>
      </c>
      <c r="G41" s="29">
        <v>45028</v>
      </c>
      <c r="H41" s="27" t="s">
        <v>303</v>
      </c>
      <c r="I41" s="30">
        <v>39020</v>
      </c>
      <c r="J41" s="54">
        <v>45030</v>
      </c>
      <c r="K41" s="28" t="s">
        <v>24</v>
      </c>
      <c r="L41" s="30">
        <v>39020</v>
      </c>
      <c r="M41" s="27" t="s">
        <v>300</v>
      </c>
    </row>
    <row r="42" spans="1:13" ht="105">
      <c r="A42" s="22" t="s">
        <v>189</v>
      </c>
      <c r="B42" s="23">
        <v>36</v>
      </c>
      <c r="C42" s="55">
        <v>41037819000100</v>
      </c>
      <c r="D42" s="28" t="s">
        <v>402</v>
      </c>
      <c r="E42" s="33" t="s">
        <v>403</v>
      </c>
      <c r="F42" s="62" t="s">
        <v>405</v>
      </c>
      <c r="G42" s="29">
        <v>45034</v>
      </c>
      <c r="H42" s="27" t="s">
        <v>406</v>
      </c>
      <c r="I42" s="25">
        <v>844.95</v>
      </c>
      <c r="J42" s="54">
        <v>45036</v>
      </c>
      <c r="K42" s="28" t="s">
        <v>24</v>
      </c>
      <c r="L42" s="25">
        <v>844.95</v>
      </c>
      <c r="M42" s="27" t="s">
        <v>404</v>
      </c>
    </row>
    <row r="43" spans="1:13" ht="135">
      <c r="A43" s="22" t="s">
        <v>189</v>
      </c>
      <c r="B43" s="23">
        <v>37</v>
      </c>
      <c r="C43" s="55">
        <v>27985750000116</v>
      </c>
      <c r="D43" s="28" t="s">
        <v>420</v>
      </c>
      <c r="E43" s="46" t="s">
        <v>421</v>
      </c>
      <c r="F43" s="62" t="s">
        <v>423</v>
      </c>
      <c r="G43" s="29">
        <v>45035</v>
      </c>
      <c r="H43" s="27" t="s">
        <v>424</v>
      </c>
      <c r="I43" s="30">
        <v>4832.6000000000004</v>
      </c>
      <c r="J43" s="54">
        <v>45036</v>
      </c>
      <c r="K43" s="28" t="s">
        <v>24</v>
      </c>
      <c r="L43" s="30">
        <v>4832.6000000000004</v>
      </c>
      <c r="M43" s="27" t="s">
        <v>422</v>
      </c>
    </row>
    <row r="44" spans="1:13" ht="135">
      <c r="A44" s="22" t="s">
        <v>189</v>
      </c>
      <c r="B44" s="23">
        <v>38</v>
      </c>
      <c r="C44" s="55">
        <v>23032014000192</v>
      </c>
      <c r="D44" s="28" t="s">
        <v>425</v>
      </c>
      <c r="E44" s="46" t="s">
        <v>426</v>
      </c>
      <c r="F44" s="62" t="s">
        <v>428</v>
      </c>
      <c r="G44" s="29">
        <v>45035</v>
      </c>
      <c r="H44" s="27" t="s">
        <v>429</v>
      </c>
      <c r="I44" s="25">
        <v>767.76</v>
      </c>
      <c r="J44" s="54">
        <v>45036</v>
      </c>
      <c r="K44" s="28" t="s">
        <v>24</v>
      </c>
      <c r="L44" s="25">
        <v>767.76</v>
      </c>
      <c r="M44" s="27" t="s">
        <v>427</v>
      </c>
    </row>
    <row r="45" spans="1:13" ht="150">
      <c r="A45" s="22" t="s">
        <v>189</v>
      </c>
      <c r="B45" s="23">
        <v>39</v>
      </c>
      <c r="C45" s="55">
        <v>30746178000147</v>
      </c>
      <c r="D45" s="28" t="s">
        <v>455</v>
      </c>
      <c r="E45" s="33" t="s">
        <v>456</v>
      </c>
      <c r="F45" s="62" t="s">
        <v>458</v>
      </c>
      <c r="G45" s="29">
        <v>45035</v>
      </c>
      <c r="H45" s="27" t="s">
        <v>459</v>
      </c>
      <c r="I45" s="30">
        <v>2956</v>
      </c>
      <c r="J45" s="54">
        <v>45036</v>
      </c>
      <c r="K45" s="28" t="s">
        <v>24</v>
      </c>
      <c r="L45" s="30">
        <v>2956</v>
      </c>
      <c r="M45" s="27" t="s">
        <v>457</v>
      </c>
    </row>
    <row r="46" spans="1:13" ht="150">
      <c r="A46" s="22" t="s">
        <v>189</v>
      </c>
      <c r="B46" s="23">
        <v>40</v>
      </c>
      <c r="C46" s="55">
        <v>30746178000147</v>
      </c>
      <c r="D46" s="28" t="s">
        <v>455</v>
      </c>
      <c r="E46" s="33" t="s">
        <v>460</v>
      </c>
      <c r="F46" s="62" t="s">
        <v>461</v>
      </c>
      <c r="G46" s="29">
        <v>45035</v>
      </c>
      <c r="H46" s="27" t="s">
        <v>462</v>
      </c>
      <c r="I46" s="30">
        <v>3545</v>
      </c>
      <c r="J46" s="54">
        <v>45036</v>
      </c>
      <c r="K46" s="28" t="s">
        <v>24</v>
      </c>
      <c r="L46" s="30">
        <v>3545</v>
      </c>
      <c r="M46" s="27" t="s">
        <v>463</v>
      </c>
    </row>
    <row r="47" spans="1:13" ht="150">
      <c r="A47" s="22" t="s">
        <v>189</v>
      </c>
      <c r="B47" s="23">
        <v>41</v>
      </c>
      <c r="C47" s="55">
        <v>30746178000147</v>
      </c>
      <c r="D47" s="28" t="s">
        <v>455</v>
      </c>
      <c r="E47" s="33" t="s">
        <v>464</v>
      </c>
      <c r="F47" s="62" t="s">
        <v>466</v>
      </c>
      <c r="G47" s="29">
        <v>45035</v>
      </c>
      <c r="H47" s="27" t="s">
        <v>467</v>
      </c>
      <c r="I47" s="30">
        <v>1828</v>
      </c>
      <c r="J47" s="54">
        <v>45036</v>
      </c>
      <c r="K47" s="28" t="s">
        <v>24</v>
      </c>
      <c r="L47" s="30">
        <v>1828</v>
      </c>
      <c r="M47" s="27" t="s">
        <v>465</v>
      </c>
    </row>
    <row r="48" spans="1:13" ht="120">
      <c r="A48" s="22" t="s">
        <v>189</v>
      </c>
      <c r="B48" s="23">
        <v>42</v>
      </c>
      <c r="C48" s="55">
        <v>30746178000147</v>
      </c>
      <c r="D48" s="28" t="s">
        <v>455</v>
      </c>
      <c r="E48" s="33" t="s">
        <v>468</v>
      </c>
      <c r="F48" s="62" t="s">
        <v>470</v>
      </c>
      <c r="G48" s="29">
        <v>45035</v>
      </c>
      <c r="H48" s="27" t="s">
        <v>471</v>
      </c>
      <c r="I48" s="30">
        <v>3720</v>
      </c>
      <c r="J48" s="54">
        <v>45036</v>
      </c>
      <c r="K48" s="28" t="s">
        <v>24</v>
      </c>
      <c r="L48" s="30">
        <v>3720</v>
      </c>
      <c r="M48" s="27" t="s">
        <v>469</v>
      </c>
    </row>
    <row r="49" spans="1:13" ht="135">
      <c r="A49" s="22" t="s">
        <v>189</v>
      </c>
      <c r="B49" s="23">
        <v>43</v>
      </c>
      <c r="C49" s="55">
        <v>30746178000147</v>
      </c>
      <c r="D49" s="28" t="s">
        <v>455</v>
      </c>
      <c r="E49" s="33" t="s">
        <v>472</v>
      </c>
      <c r="F49" s="62" t="s">
        <v>474</v>
      </c>
      <c r="G49" s="29">
        <v>45035</v>
      </c>
      <c r="H49" s="27" t="s">
        <v>475</v>
      </c>
      <c r="I49" s="30">
        <v>2520</v>
      </c>
      <c r="J49" s="54">
        <v>45036</v>
      </c>
      <c r="K49" s="28" t="s">
        <v>24</v>
      </c>
      <c r="L49" s="30">
        <v>2520</v>
      </c>
      <c r="M49" s="27" t="s">
        <v>473</v>
      </c>
    </row>
    <row r="50" spans="1:13" ht="150">
      <c r="A50" s="22" t="s">
        <v>189</v>
      </c>
      <c r="B50" s="23">
        <v>44</v>
      </c>
      <c r="C50" s="55">
        <v>30746178000147</v>
      </c>
      <c r="D50" s="28" t="s">
        <v>455</v>
      </c>
      <c r="E50" s="33" t="s">
        <v>476</v>
      </c>
      <c r="F50" s="62" t="s">
        <v>478</v>
      </c>
      <c r="G50" s="29">
        <v>45035</v>
      </c>
      <c r="H50" s="27" t="s">
        <v>479</v>
      </c>
      <c r="I50" s="25">
        <v>1779</v>
      </c>
      <c r="J50" s="54">
        <v>45036</v>
      </c>
      <c r="K50" s="28" t="s">
        <v>24</v>
      </c>
      <c r="L50" s="25">
        <v>1779</v>
      </c>
      <c r="M50" s="27" t="s">
        <v>477</v>
      </c>
    </row>
    <row r="51" spans="1:13" ht="135">
      <c r="A51" s="22" t="s">
        <v>189</v>
      </c>
      <c r="B51" s="23">
        <v>45</v>
      </c>
      <c r="C51" s="55">
        <v>30746178000147</v>
      </c>
      <c r="D51" s="28" t="s">
        <v>455</v>
      </c>
      <c r="E51" s="33" t="s">
        <v>480</v>
      </c>
      <c r="F51" s="62" t="s">
        <v>482</v>
      </c>
      <c r="G51" s="29">
        <v>45035</v>
      </c>
      <c r="H51" s="27" t="s">
        <v>483</v>
      </c>
      <c r="I51" s="30">
        <v>2810</v>
      </c>
      <c r="J51" s="54">
        <v>45036</v>
      </c>
      <c r="K51" s="28" t="s">
        <v>24</v>
      </c>
      <c r="L51" s="30">
        <v>2810</v>
      </c>
      <c r="M51" s="27" t="s">
        <v>481</v>
      </c>
    </row>
    <row r="52" spans="1:13" ht="105">
      <c r="A52" s="22" t="s">
        <v>189</v>
      </c>
      <c r="B52" s="23">
        <v>46</v>
      </c>
      <c r="C52" s="55">
        <v>41037819000100</v>
      </c>
      <c r="D52" s="28" t="s">
        <v>484</v>
      </c>
      <c r="E52" s="33" t="s">
        <v>485</v>
      </c>
      <c r="F52" s="62" t="s">
        <v>487</v>
      </c>
      <c r="G52" s="29">
        <v>45035</v>
      </c>
      <c r="H52" s="27" t="s">
        <v>488</v>
      </c>
      <c r="I52" s="30">
        <v>919.95</v>
      </c>
      <c r="J52" s="54">
        <v>45036</v>
      </c>
      <c r="K52" s="28" t="s">
        <v>24</v>
      </c>
      <c r="L52" s="30">
        <v>919.95</v>
      </c>
      <c r="M52" s="27" t="s">
        <v>486</v>
      </c>
    </row>
    <row r="53" spans="1:13" ht="75">
      <c r="A53" s="22" t="s">
        <v>189</v>
      </c>
      <c r="B53" s="23">
        <v>47</v>
      </c>
      <c r="C53" s="55">
        <v>5207424000145</v>
      </c>
      <c r="D53" s="28" t="s">
        <v>30</v>
      </c>
      <c r="E53" s="33" t="s">
        <v>493</v>
      </c>
      <c r="F53" s="62" t="s">
        <v>495</v>
      </c>
      <c r="G53" s="29">
        <v>45040</v>
      </c>
      <c r="H53" s="27" t="s">
        <v>496</v>
      </c>
      <c r="I53" s="25">
        <v>1489</v>
      </c>
      <c r="J53" s="54">
        <v>45040</v>
      </c>
      <c r="K53" s="28" t="s">
        <v>24</v>
      </c>
      <c r="L53" s="25">
        <v>1489</v>
      </c>
      <c r="M53" s="27" t="s">
        <v>494</v>
      </c>
    </row>
    <row r="54" spans="1:13" ht="120">
      <c r="A54" s="22" t="s">
        <v>189</v>
      </c>
      <c r="B54" s="23">
        <v>48</v>
      </c>
      <c r="C54" s="55">
        <v>4431847000181</v>
      </c>
      <c r="D54" s="28" t="s">
        <v>497</v>
      </c>
      <c r="E54" s="33" t="s">
        <v>498</v>
      </c>
      <c r="F54" s="62" t="s">
        <v>500</v>
      </c>
      <c r="G54" s="29">
        <v>45040</v>
      </c>
      <c r="H54" s="27" t="s">
        <v>501</v>
      </c>
      <c r="I54" s="25">
        <v>79</v>
      </c>
      <c r="J54" s="54">
        <v>45040</v>
      </c>
      <c r="K54" s="28" t="s">
        <v>24</v>
      </c>
      <c r="L54" s="25">
        <v>79</v>
      </c>
      <c r="M54" s="27" t="s">
        <v>499</v>
      </c>
    </row>
    <row r="55" spans="1:13" ht="105">
      <c r="A55" s="22" t="s">
        <v>189</v>
      </c>
      <c r="B55" s="23">
        <v>49</v>
      </c>
      <c r="C55" s="55">
        <v>84499755000172</v>
      </c>
      <c r="D55" s="28" t="s">
        <v>507</v>
      </c>
      <c r="E55" s="33" t="s">
        <v>508</v>
      </c>
      <c r="F55" s="62" t="s">
        <v>510</v>
      </c>
      <c r="G55" s="29">
        <v>45040</v>
      </c>
      <c r="H55" s="27" t="s">
        <v>511</v>
      </c>
      <c r="I55" s="30">
        <v>982</v>
      </c>
      <c r="J55" s="54">
        <v>45040</v>
      </c>
      <c r="K55" s="28" t="s">
        <v>24</v>
      </c>
      <c r="L55" s="30">
        <v>982</v>
      </c>
      <c r="M55" s="27" t="s">
        <v>509</v>
      </c>
    </row>
    <row r="56" spans="1:13" ht="105">
      <c r="A56" s="22" t="s">
        <v>189</v>
      </c>
      <c r="B56" s="23">
        <v>50</v>
      </c>
      <c r="C56" s="55">
        <v>4431847000181</v>
      </c>
      <c r="D56" s="28" t="s">
        <v>497</v>
      </c>
      <c r="E56" s="33" t="s">
        <v>534</v>
      </c>
      <c r="F56" s="62" t="s">
        <v>536</v>
      </c>
      <c r="G56" s="29">
        <v>45043</v>
      </c>
      <c r="H56" s="27" t="s">
        <v>537</v>
      </c>
      <c r="I56" s="30">
        <v>239</v>
      </c>
      <c r="J56" s="54">
        <v>45044</v>
      </c>
      <c r="K56" s="28" t="s">
        <v>24</v>
      </c>
      <c r="L56" s="30">
        <v>239</v>
      </c>
      <c r="M56" s="27" t="s">
        <v>535</v>
      </c>
    </row>
    <row r="57" spans="1:13" ht="105">
      <c r="A57" s="22" t="s">
        <v>189</v>
      </c>
      <c r="B57" s="23">
        <v>51</v>
      </c>
      <c r="C57" s="55">
        <v>4431847000181</v>
      </c>
      <c r="D57" s="28" t="s">
        <v>497</v>
      </c>
      <c r="E57" s="33" t="s">
        <v>538</v>
      </c>
      <c r="F57" s="62" t="s">
        <v>536</v>
      </c>
      <c r="G57" s="29">
        <v>45043</v>
      </c>
      <c r="H57" s="27" t="s">
        <v>539</v>
      </c>
      <c r="I57" s="30">
        <v>27</v>
      </c>
      <c r="J57" s="54">
        <v>45044</v>
      </c>
      <c r="K57" s="28" t="s">
        <v>24</v>
      </c>
      <c r="L57" s="30">
        <v>27</v>
      </c>
      <c r="M57" s="27" t="s">
        <v>535</v>
      </c>
    </row>
    <row r="58" spans="1:13" ht="105">
      <c r="A58" s="22" t="s">
        <v>189</v>
      </c>
      <c r="B58" s="23">
        <v>52</v>
      </c>
      <c r="C58" s="55">
        <v>23032014000192</v>
      </c>
      <c r="D58" s="28" t="s">
        <v>425</v>
      </c>
      <c r="E58" s="46" t="s">
        <v>565</v>
      </c>
      <c r="F58" s="62" t="s">
        <v>566</v>
      </c>
      <c r="G58" s="29">
        <v>45044</v>
      </c>
      <c r="H58" s="27" t="s">
        <v>567</v>
      </c>
      <c r="I58" s="30">
        <v>12105.16</v>
      </c>
      <c r="J58" s="54">
        <v>45044</v>
      </c>
      <c r="K58" s="28" t="s">
        <v>24</v>
      </c>
      <c r="L58" s="30">
        <v>12105.16</v>
      </c>
      <c r="M58" s="27" t="s">
        <v>562</v>
      </c>
    </row>
    <row r="59" spans="1:13" ht="120">
      <c r="A59" s="22" t="s">
        <v>189</v>
      </c>
      <c r="B59" s="23">
        <v>53</v>
      </c>
      <c r="C59" s="55">
        <v>46218034000158</v>
      </c>
      <c r="D59" s="28" t="s">
        <v>569</v>
      </c>
      <c r="E59" s="33" t="s">
        <v>570</v>
      </c>
      <c r="F59" s="62" t="s">
        <v>571</v>
      </c>
      <c r="G59" s="29">
        <v>45044</v>
      </c>
      <c r="H59" s="27" t="s">
        <v>572</v>
      </c>
      <c r="I59" s="30">
        <v>14271.6</v>
      </c>
      <c r="J59" s="54">
        <v>45044</v>
      </c>
      <c r="K59" s="28" t="s">
        <v>24</v>
      </c>
      <c r="L59" s="30">
        <v>14271.6</v>
      </c>
      <c r="M59" s="27" t="s">
        <v>573</v>
      </c>
    </row>
    <row r="60" spans="1:13" ht="15" customHeight="1">
      <c r="A60" s="38" t="s">
        <v>14</v>
      </c>
      <c r="B60" s="38"/>
      <c r="C60" s="38"/>
      <c r="D60" s="1"/>
      <c r="G60" s="11"/>
      <c r="H60" s="11"/>
      <c r="I60" s="11"/>
      <c r="J60" s="17"/>
      <c r="K60" s="1"/>
      <c r="M60" s="12"/>
    </row>
    <row r="61" spans="1:13" ht="15" customHeight="1">
      <c r="A61" s="13" t="s">
        <v>574</v>
      </c>
      <c r="B61" s="32"/>
      <c r="C61" s="1"/>
      <c r="D61" s="17"/>
      <c r="G61" s="1"/>
      <c r="H61" s="1"/>
      <c r="I61" s="1"/>
      <c r="J61" s="17"/>
    </row>
    <row r="62" spans="1:13" ht="15" customHeight="1">
      <c r="A62" s="37" t="s">
        <v>17</v>
      </c>
      <c r="B62" s="37"/>
      <c r="C62" s="37"/>
      <c r="D62" s="37"/>
    </row>
    <row r="63" spans="1:13" ht="15" customHeight="1">
      <c r="A63" s="37" t="s">
        <v>18</v>
      </c>
      <c r="B63" s="37"/>
      <c r="C63" s="37"/>
      <c r="D63" s="37"/>
    </row>
    <row r="64" spans="1:13" ht="15" customHeight="1">
      <c r="A64" s="37" t="s">
        <v>19</v>
      </c>
      <c r="B64" s="37"/>
      <c r="C64" s="37"/>
      <c r="D64" s="17"/>
    </row>
  </sheetData>
  <mergeCells count="1">
    <mergeCell ref="A2:M2"/>
  </mergeCells>
  <conditionalFormatting sqref="C40:C45 C52:C55 C58:C59">
    <cfRule type="cellIs" dxfId="73" priority="23" operator="between">
      <formula>111111111</formula>
      <formula>99999999999</formula>
    </cfRule>
    <cfRule type="cellIs" dxfId="72" priority="24" operator="between">
      <formula>111111111111</formula>
      <formula>99999999999999</formula>
    </cfRule>
  </conditionalFormatting>
  <conditionalFormatting sqref="C7:C35">
    <cfRule type="cellIs" dxfId="71" priority="19" stopIfTrue="1" operator="between">
      <formula>111111111</formula>
      <formula>99999999999</formula>
    </cfRule>
    <cfRule type="cellIs" dxfId="70" priority="20" operator="between">
      <formula>111111111111</formula>
      <formula>99999999999999</formula>
    </cfRule>
  </conditionalFormatting>
  <conditionalFormatting sqref="C36:C39">
    <cfRule type="cellIs" dxfId="69" priority="17" operator="between">
      <formula>111111111</formula>
      <formula>99999999999</formula>
    </cfRule>
    <cfRule type="cellIs" dxfId="68" priority="18" operator="between">
      <formula>111111111111</formula>
      <formula>99999999999999</formula>
    </cfRule>
  </conditionalFormatting>
  <conditionalFormatting sqref="C46">
    <cfRule type="cellIs" dxfId="67" priority="15" operator="between">
      <formula>111111111</formula>
      <formula>99999999999</formula>
    </cfRule>
    <cfRule type="cellIs" dxfId="66" priority="16" operator="between">
      <formula>111111111111</formula>
      <formula>99999999999999</formula>
    </cfRule>
  </conditionalFormatting>
  <conditionalFormatting sqref="C47">
    <cfRule type="cellIs" dxfId="65" priority="13" operator="between">
      <formula>111111111</formula>
      <formula>99999999999</formula>
    </cfRule>
    <cfRule type="cellIs" dxfId="64" priority="14" operator="between">
      <formula>111111111111</formula>
      <formula>99999999999999</formula>
    </cfRule>
  </conditionalFormatting>
  <conditionalFormatting sqref="C48">
    <cfRule type="cellIs" dxfId="63" priority="11" operator="between">
      <formula>111111111</formula>
      <formula>99999999999</formula>
    </cfRule>
    <cfRule type="cellIs" dxfId="62" priority="12" operator="between">
      <formula>111111111111</formula>
      <formula>99999999999999</formula>
    </cfRule>
  </conditionalFormatting>
  <conditionalFormatting sqref="C49">
    <cfRule type="cellIs" dxfId="61" priority="9" operator="between">
      <formula>111111111</formula>
      <formula>99999999999</formula>
    </cfRule>
    <cfRule type="cellIs" dxfId="60" priority="10" operator="between">
      <formula>111111111111</formula>
      <formula>99999999999999</formula>
    </cfRule>
  </conditionalFormatting>
  <conditionalFormatting sqref="C50">
    <cfRule type="cellIs" dxfId="59" priority="7" operator="between">
      <formula>111111111</formula>
      <formula>99999999999</formula>
    </cfRule>
    <cfRule type="cellIs" dxfId="58" priority="8" operator="between">
      <formula>111111111111</formula>
      <formula>99999999999999</formula>
    </cfRule>
  </conditionalFormatting>
  <conditionalFormatting sqref="C51">
    <cfRule type="cellIs" dxfId="57" priority="5" operator="between">
      <formula>111111111</formula>
      <formula>99999999999</formula>
    </cfRule>
    <cfRule type="cellIs" dxfId="56" priority="6" operator="between">
      <formula>111111111111</formula>
      <formula>99999999999999</formula>
    </cfRule>
  </conditionalFormatting>
  <conditionalFormatting sqref="C56">
    <cfRule type="cellIs" dxfId="55" priority="3" operator="between">
      <formula>111111111</formula>
      <formula>99999999999</formula>
    </cfRule>
    <cfRule type="cellIs" dxfId="54" priority="4" operator="between">
      <formula>111111111111</formula>
      <formula>99999999999999</formula>
    </cfRule>
  </conditionalFormatting>
  <conditionalFormatting sqref="C57">
    <cfRule type="cellIs" dxfId="53" priority="1" operator="between">
      <formula>111111111</formula>
      <formula>99999999999</formula>
    </cfRule>
    <cfRule type="cellIs" dxfId="52" priority="2" operator="between">
      <formula>111111111111</formula>
      <formula>99999999999999</formula>
    </cfRule>
  </conditionalFormatting>
  <hyperlinks>
    <hyperlink ref="F7" r:id="rId1"/>
    <hyperlink ref="E7" r:id="rId2"/>
    <hyperlink ref="F8" r:id="rId3"/>
    <hyperlink ref="E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  <hyperlink ref="F38" r:id="rId34"/>
    <hyperlink ref="F39" r:id="rId35"/>
    <hyperlink ref="E44" r:id="rId36"/>
    <hyperlink ref="E58" r:id="rId37"/>
    <hyperlink ref="E43" r:id="rId38"/>
    <hyperlink ref="F40" r:id="rId39"/>
    <hyperlink ref="F41" r:id="rId40"/>
    <hyperlink ref="F42" r:id="rId41"/>
    <hyperlink ref="F43" r:id="rId42"/>
    <hyperlink ref="F44" r:id="rId43"/>
    <hyperlink ref="F45" r:id="rId44"/>
    <hyperlink ref="F46" r:id="rId45"/>
    <hyperlink ref="F47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8" r:id="rId55"/>
    <hyperlink ref="F59" r:id="rId56"/>
    <hyperlink ref="F56" r:id="rId57"/>
    <hyperlink ref="F57" r:id="rId58"/>
  </hyperlinks>
  <pageMargins left="0.23622047244094491" right="0.23622047244094491" top="0.35433070866141736" bottom="0.74803149606299213" header="0.31496062992125984" footer="0.31496062992125984"/>
  <pageSetup scale="43" orientation="portrait" r:id="rId59"/>
  <drawing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85" zoomScaleNormal="85" workbookViewId="0">
      <selection activeCell="J8" sqref="J8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36" customWidth="1"/>
    <col min="6" max="6" width="18.7109375" style="1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7"/>
      <c r="D1" s="17"/>
      <c r="G1" s="1"/>
      <c r="H1" s="1"/>
      <c r="I1" s="1"/>
      <c r="J1" s="17"/>
    </row>
    <row r="2" spans="1:13" ht="18">
      <c r="A2" s="63" t="str">
        <f>Bens!A2</f>
        <v>ABRIL/2023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25">
      <c r="A3" s="39" t="s">
        <v>0</v>
      </c>
      <c r="B3" s="39"/>
      <c r="C3" s="39"/>
      <c r="D3" s="39"/>
      <c r="E3" s="48"/>
      <c r="G3" s="1"/>
      <c r="H3" s="1"/>
      <c r="I3" s="1"/>
      <c r="J3" s="17"/>
    </row>
    <row r="5" spans="1:13" ht="18">
      <c r="A5" s="40" t="s">
        <v>15</v>
      </c>
      <c r="B5" s="40"/>
      <c r="C5" s="40"/>
      <c r="D5" s="40"/>
      <c r="E5" s="49"/>
      <c r="F5" s="47"/>
      <c r="G5" s="40"/>
      <c r="H5" s="40"/>
      <c r="I5" s="40"/>
      <c r="J5" s="40"/>
      <c r="K5" s="40"/>
      <c r="L5" s="40"/>
    </row>
    <row r="6" spans="1:13" ht="31.5">
      <c r="A6" s="7" t="s">
        <v>1</v>
      </c>
      <c r="B6" s="7" t="s">
        <v>2</v>
      </c>
      <c r="C6" s="8" t="s">
        <v>3</v>
      </c>
      <c r="D6" s="8" t="s">
        <v>4</v>
      </c>
      <c r="E6" s="7" t="s">
        <v>5</v>
      </c>
      <c r="F6" s="8" t="s">
        <v>6</v>
      </c>
      <c r="G6" s="7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8" t="s">
        <v>12</v>
      </c>
      <c r="M6" s="8" t="s">
        <v>13</v>
      </c>
    </row>
    <row r="7" spans="1:13" ht="135">
      <c r="A7" s="22" t="s">
        <v>189</v>
      </c>
      <c r="B7" s="23">
        <v>1</v>
      </c>
      <c r="C7" s="56">
        <v>33179565000137</v>
      </c>
      <c r="D7" s="24" t="s">
        <v>26</v>
      </c>
      <c r="E7" s="46" t="s">
        <v>204</v>
      </c>
      <c r="F7" s="51" t="s">
        <v>205</v>
      </c>
      <c r="G7" s="29">
        <v>45019</v>
      </c>
      <c r="H7" s="27" t="s">
        <v>206</v>
      </c>
      <c r="I7" s="30">
        <v>21311.4</v>
      </c>
      <c r="J7" s="54">
        <v>45020</v>
      </c>
      <c r="K7" s="28" t="s">
        <v>24</v>
      </c>
      <c r="L7" s="30">
        <v>21311.4</v>
      </c>
      <c r="M7" s="27" t="s">
        <v>201</v>
      </c>
    </row>
    <row r="8" spans="1:13" ht="135">
      <c r="A8" s="22" t="s">
        <v>189</v>
      </c>
      <c r="B8" s="23">
        <v>2</v>
      </c>
      <c r="C8" s="56">
        <v>5155244250</v>
      </c>
      <c r="D8" s="24" t="s">
        <v>286</v>
      </c>
      <c r="E8" s="46" t="s">
        <v>287</v>
      </c>
      <c r="F8" s="51" t="s">
        <v>289</v>
      </c>
      <c r="G8" s="29">
        <v>45030</v>
      </c>
      <c r="H8" s="27" t="s">
        <v>290</v>
      </c>
      <c r="I8" s="30">
        <v>1900</v>
      </c>
      <c r="J8" s="54">
        <v>45030</v>
      </c>
      <c r="K8" s="28" t="s">
        <v>24</v>
      </c>
      <c r="L8" s="30">
        <v>1900</v>
      </c>
      <c r="M8" s="27" t="s">
        <v>288</v>
      </c>
    </row>
    <row r="9" spans="1:13" ht="135">
      <c r="A9" s="22" t="s">
        <v>189</v>
      </c>
      <c r="B9" s="23">
        <v>3</v>
      </c>
      <c r="C9" s="56">
        <v>6330703272</v>
      </c>
      <c r="D9" s="24" t="s">
        <v>291</v>
      </c>
      <c r="E9" s="46" t="s">
        <v>292</v>
      </c>
      <c r="F9" s="51" t="s">
        <v>289</v>
      </c>
      <c r="G9" s="29">
        <v>45030</v>
      </c>
      <c r="H9" s="27" t="s">
        <v>294</v>
      </c>
      <c r="I9" s="30">
        <v>7910</v>
      </c>
      <c r="J9" s="54">
        <v>45030</v>
      </c>
      <c r="K9" s="28" t="s">
        <v>24</v>
      </c>
      <c r="L9" s="30">
        <f>6604.85+1305.15</f>
        <v>7910</v>
      </c>
      <c r="M9" s="27" t="s">
        <v>293</v>
      </c>
    </row>
    <row r="10" spans="1:13" ht="120">
      <c r="A10" s="22" t="s">
        <v>189</v>
      </c>
      <c r="B10" s="23">
        <v>4</v>
      </c>
      <c r="C10" s="56">
        <v>28407393215</v>
      </c>
      <c r="D10" s="24" t="s">
        <v>295</v>
      </c>
      <c r="E10" s="46" t="s">
        <v>296</v>
      </c>
      <c r="F10" s="51" t="s">
        <v>289</v>
      </c>
      <c r="G10" s="29">
        <v>45030</v>
      </c>
      <c r="H10" s="27" t="s">
        <v>298</v>
      </c>
      <c r="I10" s="25">
        <v>5500</v>
      </c>
      <c r="J10" s="54">
        <v>45030</v>
      </c>
      <c r="K10" s="28" t="s">
        <v>24</v>
      </c>
      <c r="L10" s="30">
        <f>4857.05+642.95</f>
        <v>5500</v>
      </c>
      <c r="M10" s="27" t="s">
        <v>297</v>
      </c>
    </row>
    <row r="11" spans="1:13" ht="105">
      <c r="A11" s="22" t="s">
        <v>189</v>
      </c>
      <c r="B11" s="23">
        <v>5</v>
      </c>
      <c r="C11" s="56">
        <v>3146650215</v>
      </c>
      <c r="D11" s="24" t="s">
        <v>333</v>
      </c>
      <c r="E11" s="46" t="s">
        <v>334</v>
      </c>
      <c r="F11" s="51" t="s">
        <v>289</v>
      </c>
      <c r="G11" s="29">
        <v>45033</v>
      </c>
      <c r="H11" s="27" t="s">
        <v>336</v>
      </c>
      <c r="I11" s="25">
        <v>24545.87</v>
      </c>
      <c r="J11" s="29">
        <v>45034</v>
      </c>
      <c r="K11" s="28" t="s">
        <v>24</v>
      </c>
      <c r="L11" s="30">
        <f>18665.12+5880.75</f>
        <v>24545.87</v>
      </c>
      <c r="M11" s="27" t="s">
        <v>335</v>
      </c>
    </row>
    <row r="12" spans="1:13" ht="90">
      <c r="A12" s="22" t="s">
        <v>189</v>
      </c>
      <c r="B12" s="23">
        <v>6</v>
      </c>
      <c r="C12" s="56">
        <v>81838018115</v>
      </c>
      <c r="D12" s="24" t="s">
        <v>378</v>
      </c>
      <c r="E12" s="46" t="s">
        <v>379</v>
      </c>
      <c r="F12" s="51" t="s">
        <v>381</v>
      </c>
      <c r="G12" s="29">
        <v>45034</v>
      </c>
      <c r="H12" s="27" t="s">
        <v>382</v>
      </c>
      <c r="I12" s="25">
        <v>941.67</v>
      </c>
      <c r="J12" s="29">
        <v>45034</v>
      </c>
      <c r="K12" s="28" t="s">
        <v>24</v>
      </c>
      <c r="L12" s="25">
        <v>941.67</v>
      </c>
      <c r="M12" s="27" t="s">
        <v>380</v>
      </c>
    </row>
    <row r="13" spans="1:13" ht="90">
      <c r="A13" s="22" t="s">
        <v>189</v>
      </c>
      <c r="B13" s="23">
        <v>7</v>
      </c>
      <c r="C13" s="56">
        <v>81838018115</v>
      </c>
      <c r="D13" s="24" t="s">
        <v>378</v>
      </c>
      <c r="E13" s="46" t="s">
        <v>383</v>
      </c>
      <c r="F13" s="51" t="s">
        <v>384</v>
      </c>
      <c r="G13" s="29">
        <v>45034</v>
      </c>
      <c r="H13" s="27" t="s">
        <v>385</v>
      </c>
      <c r="I13" s="30">
        <v>1996.33</v>
      </c>
      <c r="J13" s="29">
        <v>45034</v>
      </c>
      <c r="K13" s="28" t="s">
        <v>24</v>
      </c>
      <c r="L13" s="30">
        <f>1910.43+85.9</f>
        <v>1996.3300000000002</v>
      </c>
      <c r="M13" s="27" t="s">
        <v>380</v>
      </c>
    </row>
    <row r="14" spans="1:13" ht="135">
      <c r="A14" s="22" t="s">
        <v>189</v>
      </c>
      <c r="B14" s="23">
        <v>8</v>
      </c>
      <c r="C14" s="56">
        <v>5828884000190</v>
      </c>
      <c r="D14" s="24" t="s">
        <v>489</v>
      </c>
      <c r="E14" s="46" t="s">
        <v>490</v>
      </c>
      <c r="F14" s="51" t="s">
        <v>289</v>
      </c>
      <c r="G14" s="29">
        <v>45036</v>
      </c>
      <c r="H14" s="27" t="s">
        <v>492</v>
      </c>
      <c r="I14" s="30">
        <v>92030.02</v>
      </c>
      <c r="J14" s="29">
        <v>45036</v>
      </c>
      <c r="K14" s="28" t="s">
        <v>24</v>
      </c>
      <c r="L14" s="30">
        <v>92030.02</v>
      </c>
      <c r="M14" s="27" t="s">
        <v>491</v>
      </c>
    </row>
    <row r="15" spans="1:13" ht="105">
      <c r="A15" s="22" t="s">
        <v>189</v>
      </c>
      <c r="B15" s="23">
        <v>9</v>
      </c>
      <c r="C15" s="56">
        <v>84468636000152</v>
      </c>
      <c r="D15" s="28" t="s">
        <v>540</v>
      </c>
      <c r="E15" s="52" t="s">
        <v>541</v>
      </c>
      <c r="F15" s="51" t="s">
        <v>543</v>
      </c>
      <c r="G15" s="29">
        <v>45044</v>
      </c>
      <c r="H15" s="27" t="s">
        <v>544</v>
      </c>
      <c r="I15" s="30">
        <v>111967.69</v>
      </c>
      <c r="J15" s="29">
        <v>45044</v>
      </c>
      <c r="K15" s="28" t="s">
        <v>24</v>
      </c>
      <c r="L15" s="30">
        <v>111967.69</v>
      </c>
      <c r="M15" s="27" t="s">
        <v>542</v>
      </c>
    </row>
    <row r="16" spans="1:13" ht="105">
      <c r="A16" s="22" t="s">
        <v>189</v>
      </c>
      <c r="B16" s="23">
        <v>10</v>
      </c>
      <c r="C16" s="56">
        <v>33179565000137</v>
      </c>
      <c r="D16" s="28" t="s">
        <v>545</v>
      </c>
      <c r="E16" s="46" t="s">
        <v>546</v>
      </c>
      <c r="F16" s="51" t="s">
        <v>548</v>
      </c>
      <c r="G16" s="29">
        <v>45044</v>
      </c>
      <c r="H16" s="27" t="s">
        <v>549</v>
      </c>
      <c r="I16" s="30">
        <v>9251.77</v>
      </c>
      <c r="J16" s="29">
        <v>45044</v>
      </c>
      <c r="K16" s="28" t="s">
        <v>24</v>
      </c>
      <c r="L16" s="30">
        <v>9251.77</v>
      </c>
      <c r="M16" s="27" t="s">
        <v>547</v>
      </c>
    </row>
    <row r="17" spans="1:4">
      <c r="A17" s="38" t="s">
        <v>14</v>
      </c>
      <c r="B17" s="38"/>
      <c r="C17" s="38"/>
      <c r="D17" s="1"/>
    </row>
    <row r="18" spans="1:4">
      <c r="A18" s="13" t="str">
        <f>Bens!A61</f>
        <v>Data da última atualização: 12/05/2023</v>
      </c>
      <c r="B18" s="32"/>
      <c r="C18" s="1"/>
      <c r="D18" s="17"/>
    </row>
    <row r="19" spans="1:4">
      <c r="A19" s="37" t="s">
        <v>17</v>
      </c>
      <c r="B19" s="37"/>
      <c r="C19" s="37"/>
      <c r="D19" s="37"/>
    </row>
    <row r="20" spans="1:4">
      <c r="A20" s="37" t="s">
        <v>18</v>
      </c>
      <c r="B20" s="37"/>
      <c r="C20" s="37"/>
      <c r="D20" s="37"/>
    </row>
    <row r="21" spans="1:4">
      <c r="A21" s="37" t="s">
        <v>19</v>
      </c>
      <c r="B21" s="37"/>
      <c r="C21" s="37"/>
      <c r="D21" s="17"/>
    </row>
  </sheetData>
  <mergeCells count="1">
    <mergeCell ref="A2:M2"/>
  </mergeCells>
  <conditionalFormatting sqref="C7:C12 C14:C16">
    <cfRule type="cellIs" dxfId="51" priority="3" operator="between">
      <formula>111111111</formula>
      <formula>99999999999</formula>
    </cfRule>
    <cfRule type="cellIs" dxfId="50" priority="4" operator="between">
      <formula>111111111111</formula>
      <formula>99999999999999</formula>
    </cfRule>
  </conditionalFormatting>
  <conditionalFormatting sqref="C13">
    <cfRule type="cellIs" dxfId="49" priority="1" operator="between">
      <formula>111111111</formula>
      <formula>99999999999</formula>
    </cfRule>
    <cfRule type="cellIs" dxfId="48" priority="2" operator="between">
      <formula>111111111111</formula>
      <formula>99999999999999</formula>
    </cfRule>
  </conditionalFormatting>
  <hyperlinks>
    <hyperlink ref="E7" r:id="rId1"/>
    <hyperlink ref="E8" r:id="rId2"/>
    <hyperlink ref="E9" r:id="rId3"/>
    <hyperlink ref="E10" r:id="rId4"/>
    <hyperlink ref="E16" r:id="rId5"/>
    <hyperlink ref="E11" r:id="rId6"/>
    <hyperlink ref="E12" r:id="rId7"/>
    <hyperlink ref="E13" r:id="rId8"/>
    <hyperlink ref="E14" r:id="rId9"/>
    <hyperlink ref="E15" r:id="rId10"/>
    <hyperlink ref="F7" r:id="rId11"/>
    <hyperlink ref="F8" r:id="rId12"/>
    <hyperlink ref="F9" r:id="rId13"/>
    <hyperlink ref="F10" r:id="rId14"/>
    <hyperlink ref="F11" r:id="rId15"/>
    <hyperlink ref="F12" r:id="rId16"/>
    <hyperlink ref="F13" r:id="rId17"/>
    <hyperlink ref="F14" r:id="rId18"/>
    <hyperlink ref="F15" r:id="rId19"/>
    <hyperlink ref="F16" r:id="rId20"/>
  </hyperlinks>
  <pageMargins left="0.23622047244094491" right="0.23622047244094491" top="0.35433070866141736" bottom="0.74803149606299213" header="0.31496062992125984" footer="0.31496062992125984"/>
  <pageSetup scale="43" orientation="portrait" r:id="rId21"/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A5" zoomScale="85" zoomScaleNormal="85" zoomScaleSheetLayoutView="80" workbookViewId="0">
      <selection activeCell="J9" sqref="J9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36" customWidth="1"/>
    <col min="6" max="6" width="18.7109375" style="34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7"/>
      <c r="D1" s="17"/>
      <c r="G1" s="1"/>
      <c r="H1" s="1"/>
      <c r="I1" s="1"/>
      <c r="J1" s="17"/>
    </row>
    <row r="2" spans="1:13" ht="18">
      <c r="A2" s="63" t="s">
        <v>568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25">
      <c r="A3" s="64" t="s">
        <v>0</v>
      </c>
      <c r="B3" s="64"/>
      <c r="C3" s="64"/>
      <c r="D3" s="64"/>
      <c r="E3" s="64"/>
      <c r="G3" s="1"/>
      <c r="H3" s="1"/>
      <c r="I3" s="1"/>
      <c r="J3" s="17"/>
    </row>
    <row r="5" spans="1:13" ht="18">
      <c r="A5" s="65" t="s">
        <v>21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ht="31.5">
      <c r="A6" s="7" t="s">
        <v>1</v>
      </c>
      <c r="B6" s="7" t="s">
        <v>2</v>
      </c>
      <c r="C6" s="8" t="s">
        <v>3</v>
      </c>
      <c r="D6" s="8" t="s">
        <v>4</v>
      </c>
      <c r="E6" s="7" t="s">
        <v>5</v>
      </c>
      <c r="F6" s="7" t="s">
        <v>6</v>
      </c>
      <c r="G6" s="7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8" t="s">
        <v>12</v>
      </c>
      <c r="M6" s="8" t="s">
        <v>13</v>
      </c>
    </row>
    <row r="7" spans="1:13" s="41" customFormat="1" ht="135">
      <c r="A7" s="22" t="s">
        <v>181</v>
      </c>
      <c r="B7" s="23">
        <v>1</v>
      </c>
      <c r="C7" s="55">
        <v>2037069000115</v>
      </c>
      <c r="D7" s="28" t="s">
        <v>31</v>
      </c>
      <c r="E7" s="52" t="s">
        <v>157</v>
      </c>
      <c r="F7" s="50" t="s">
        <v>159</v>
      </c>
      <c r="G7" s="29">
        <v>45016</v>
      </c>
      <c r="H7" s="27" t="s">
        <v>160</v>
      </c>
      <c r="I7" s="30">
        <v>59583.32</v>
      </c>
      <c r="J7" s="54">
        <v>45020</v>
      </c>
      <c r="K7" s="28" t="s">
        <v>24</v>
      </c>
      <c r="L7" s="30">
        <f>49156.23+2979.17+893.75</f>
        <v>53029.15</v>
      </c>
      <c r="M7" s="27" t="s">
        <v>158</v>
      </c>
    </row>
    <row r="8" spans="1:13" s="41" customFormat="1" ht="120">
      <c r="A8" s="22" t="s">
        <v>181</v>
      </c>
      <c r="B8" s="23">
        <v>2</v>
      </c>
      <c r="C8" s="55">
        <v>4301769000109</v>
      </c>
      <c r="D8" s="28" t="s">
        <v>28</v>
      </c>
      <c r="E8" s="52" t="s">
        <v>161</v>
      </c>
      <c r="F8" s="50" t="s">
        <v>163</v>
      </c>
      <c r="G8" s="29">
        <v>45016</v>
      </c>
      <c r="H8" s="27" t="s">
        <v>164</v>
      </c>
      <c r="I8" s="30">
        <v>8099.02</v>
      </c>
      <c r="J8" s="54">
        <v>45020</v>
      </c>
      <c r="K8" s="28" t="s">
        <v>24</v>
      </c>
      <c r="L8" s="30">
        <v>8099.02</v>
      </c>
      <c r="M8" s="27" t="s">
        <v>162</v>
      </c>
    </row>
    <row r="9" spans="1:13" s="41" customFormat="1" ht="105">
      <c r="A9" s="22" t="s">
        <v>181</v>
      </c>
      <c r="B9" s="23">
        <v>3</v>
      </c>
      <c r="C9" s="55">
        <v>4135560000104</v>
      </c>
      <c r="D9" s="28" t="s">
        <v>176</v>
      </c>
      <c r="E9" s="53" t="s">
        <v>175</v>
      </c>
      <c r="F9" s="50" t="s">
        <v>177</v>
      </c>
      <c r="G9" s="29">
        <v>45016</v>
      </c>
      <c r="H9" s="27" t="s">
        <v>178</v>
      </c>
      <c r="I9" s="30">
        <v>87.5</v>
      </c>
      <c r="J9" s="54">
        <v>45020</v>
      </c>
      <c r="K9" s="28" t="s">
        <v>24</v>
      </c>
      <c r="L9" s="30">
        <v>87.5</v>
      </c>
      <c r="M9" s="27" t="s">
        <v>179</v>
      </c>
    </row>
    <row r="10" spans="1:13" s="41" customFormat="1" ht="120">
      <c r="A10" s="22" t="s">
        <v>189</v>
      </c>
      <c r="B10" s="23">
        <v>4</v>
      </c>
      <c r="C10" s="55">
        <v>4135560000104</v>
      </c>
      <c r="D10" s="28" t="s">
        <v>176</v>
      </c>
      <c r="E10" s="58" t="s">
        <v>191</v>
      </c>
      <c r="F10" s="50" t="s">
        <v>193</v>
      </c>
      <c r="G10" s="29">
        <v>45019</v>
      </c>
      <c r="H10" s="27" t="s">
        <v>194</v>
      </c>
      <c r="I10" s="30">
        <v>675</v>
      </c>
      <c r="J10" s="54">
        <v>45020</v>
      </c>
      <c r="K10" s="28" t="s">
        <v>24</v>
      </c>
      <c r="L10" s="30">
        <v>675</v>
      </c>
      <c r="M10" s="27" t="s">
        <v>192</v>
      </c>
    </row>
    <row r="11" spans="1:13" s="41" customFormat="1" ht="120">
      <c r="A11" s="22" t="s">
        <v>189</v>
      </c>
      <c r="B11" s="23">
        <v>5</v>
      </c>
      <c r="C11" s="55">
        <v>21748841000151</v>
      </c>
      <c r="D11" s="28" t="s">
        <v>195</v>
      </c>
      <c r="E11" s="52" t="s">
        <v>196</v>
      </c>
      <c r="F11" s="50" t="s">
        <v>198</v>
      </c>
      <c r="G11" s="29">
        <v>45019</v>
      </c>
      <c r="H11" s="27" t="s">
        <v>199</v>
      </c>
      <c r="I11" s="25">
        <v>87770</v>
      </c>
      <c r="J11" s="54">
        <v>45020</v>
      </c>
      <c r="K11" s="28" t="s">
        <v>24</v>
      </c>
      <c r="L11" s="25">
        <v>87770</v>
      </c>
      <c r="M11" s="27" t="s">
        <v>197</v>
      </c>
    </row>
    <row r="12" spans="1:13" s="41" customFormat="1" ht="105">
      <c r="A12" s="22" t="s">
        <v>189</v>
      </c>
      <c r="B12" s="23">
        <v>6</v>
      </c>
      <c r="C12" s="55">
        <v>33179565000137</v>
      </c>
      <c r="D12" s="28" t="s">
        <v>26</v>
      </c>
      <c r="E12" s="52" t="s">
        <v>200</v>
      </c>
      <c r="F12" s="50" t="s">
        <v>202</v>
      </c>
      <c r="G12" s="29">
        <v>45019</v>
      </c>
      <c r="H12" s="27" t="s">
        <v>203</v>
      </c>
      <c r="I12" s="30">
        <v>74167.83</v>
      </c>
      <c r="J12" s="54">
        <v>45020</v>
      </c>
      <c r="K12" s="28" t="s">
        <v>24</v>
      </c>
      <c r="L12" s="30">
        <v>74167.83</v>
      </c>
      <c r="M12" s="27" t="s">
        <v>201</v>
      </c>
    </row>
    <row r="13" spans="1:13" s="41" customFormat="1" ht="150">
      <c r="A13" s="22" t="s">
        <v>189</v>
      </c>
      <c r="B13" s="23">
        <v>7</v>
      </c>
      <c r="C13" s="55">
        <v>2593165000140</v>
      </c>
      <c r="D13" s="28" t="s">
        <v>207</v>
      </c>
      <c r="E13" s="52" t="s">
        <v>208</v>
      </c>
      <c r="F13" s="50" t="s">
        <v>210</v>
      </c>
      <c r="G13" s="29">
        <v>45019</v>
      </c>
      <c r="H13" s="27" t="s">
        <v>211</v>
      </c>
      <c r="I13" s="30">
        <v>96900</v>
      </c>
      <c r="J13" s="54">
        <v>45020</v>
      </c>
      <c r="K13" s="28" t="s">
        <v>24</v>
      </c>
      <c r="L13" s="30">
        <f>95446.5+1453.5</f>
        <v>96900</v>
      </c>
      <c r="M13" s="27" t="s">
        <v>209</v>
      </c>
    </row>
    <row r="14" spans="1:13" s="41" customFormat="1" ht="105">
      <c r="A14" s="22" t="s">
        <v>189</v>
      </c>
      <c r="B14" s="23">
        <v>8</v>
      </c>
      <c r="C14" s="55">
        <v>34028316000375</v>
      </c>
      <c r="D14" s="28" t="s">
        <v>32</v>
      </c>
      <c r="E14" s="52" t="s">
        <v>212</v>
      </c>
      <c r="F14" s="50" t="s">
        <v>214</v>
      </c>
      <c r="G14" s="29">
        <v>45020</v>
      </c>
      <c r="H14" s="27" t="s">
        <v>215</v>
      </c>
      <c r="I14" s="30">
        <v>5094.29</v>
      </c>
      <c r="J14" s="54">
        <v>45020</v>
      </c>
      <c r="K14" s="28" t="s">
        <v>24</v>
      </c>
      <c r="L14" s="30">
        <v>5094.29</v>
      </c>
      <c r="M14" s="27" t="s">
        <v>213</v>
      </c>
    </row>
    <row r="15" spans="1:13" s="41" customFormat="1" ht="150">
      <c r="A15" s="22" t="s">
        <v>189</v>
      </c>
      <c r="B15" s="23">
        <v>9</v>
      </c>
      <c r="C15" s="55">
        <v>26605545000115</v>
      </c>
      <c r="D15" s="28" t="s">
        <v>33</v>
      </c>
      <c r="E15" s="52" t="s">
        <v>216</v>
      </c>
      <c r="F15" s="50" t="s">
        <v>218</v>
      </c>
      <c r="G15" s="29">
        <v>45020</v>
      </c>
      <c r="H15" s="27" t="s">
        <v>219</v>
      </c>
      <c r="I15" s="30">
        <v>9740</v>
      </c>
      <c r="J15" s="54">
        <v>45020</v>
      </c>
      <c r="K15" s="28" t="s">
        <v>24</v>
      </c>
      <c r="L15" s="30">
        <v>9740</v>
      </c>
      <c r="M15" s="27" t="s">
        <v>217</v>
      </c>
    </row>
    <row r="16" spans="1:13" s="41" customFormat="1" ht="165">
      <c r="A16" s="22" t="s">
        <v>189</v>
      </c>
      <c r="B16" s="23">
        <v>10</v>
      </c>
      <c r="C16" s="55">
        <v>26605545000115</v>
      </c>
      <c r="D16" s="28" t="s">
        <v>33</v>
      </c>
      <c r="E16" s="52" t="s">
        <v>220</v>
      </c>
      <c r="F16" s="50" t="s">
        <v>218</v>
      </c>
      <c r="G16" s="29">
        <v>45020</v>
      </c>
      <c r="H16" s="27" t="s">
        <v>221</v>
      </c>
      <c r="I16" s="25">
        <v>7240</v>
      </c>
      <c r="J16" s="54">
        <v>45020</v>
      </c>
      <c r="K16" s="28" t="s">
        <v>24</v>
      </c>
      <c r="L16" s="25">
        <v>7240</v>
      </c>
      <c r="M16" s="27" t="s">
        <v>217</v>
      </c>
    </row>
    <row r="17" spans="1:13" s="41" customFormat="1" ht="135">
      <c r="A17" s="22" t="s">
        <v>189</v>
      </c>
      <c r="B17" s="23">
        <v>11</v>
      </c>
      <c r="C17" s="55">
        <v>12715889000172</v>
      </c>
      <c r="D17" s="28" t="s">
        <v>222</v>
      </c>
      <c r="E17" s="52" t="s">
        <v>223</v>
      </c>
      <c r="F17" s="50" t="s">
        <v>225</v>
      </c>
      <c r="G17" s="29">
        <v>45027</v>
      </c>
      <c r="H17" s="27" t="s">
        <v>226</v>
      </c>
      <c r="I17" s="25">
        <v>2861.54</v>
      </c>
      <c r="J17" s="54">
        <v>45029</v>
      </c>
      <c r="K17" s="28" t="s">
        <v>24</v>
      </c>
      <c r="L17" s="30">
        <f>2642.05+219.49</f>
        <v>2861.54</v>
      </c>
      <c r="M17" s="27" t="s">
        <v>224</v>
      </c>
    </row>
    <row r="18" spans="1:13" s="41" customFormat="1" ht="135">
      <c r="A18" s="22" t="s">
        <v>189</v>
      </c>
      <c r="B18" s="23">
        <v>12</v>
      </c>
      <c r="C18" s="55">
        <v>12715889000172</v>
      </c>
      <c r="D18" s="28" t="s">
        <v>222</v>
      </c>
      <c r="E18" s="46" t="s">
        <v>227</v>
      </c>
      <c r="F18" s="50" t="s">
        <v>225</v>
      </c>
      <c r="G18" s="29">
        <v>45027</v>
      </c>
      <c r="H18" s="27" t="s">
        <v>228</v>
      </c>
      <c r="I18" s="30">
        <v>1528.18</v>
      </c>
      <c r="J18" s="54">
        <v>45029</v>
      </c>
      <c r="K18" s="28" t="s">
        <v>24</v>
      </c>
      <c r="L18" s="30">
        <v>1528.18</v>
      </c>
      <c r="M18" s="27" t="s">
        <v>224</v>
      </c>
    </row>
    <row r="19" spans="1:13" s="41" customFormat="1" ht="150">
      <c r="A19" s="22" t="s">
        <v>189</v>
      </c>
      <c r="B19" s="23">
        <v>13</v>
      </c>
      <c r="C19" s="55">
        <v>66582784000111</v>
      </c>
      <c r="D19" s="28" t="s">
        <v>229</v>
      </c>
      <c r="E19" s="52" t="s">
        <v>230</v>
      </c>
      <c r="F19" s="50" t="s">
        <v>232</v>
      </c>
      <c r="G19" s="29">
        <v>45028</v>
      </c>
      <c r="H19" s="27" t="s">
        <v>233</v>
      </c>
      <c r="I19" s="30">
        <v>18470</v>
      </c>
      <c r="J19" s="29">
        <v>45029</v>
      </c>
      <c r="K19" s="28" t="s">
        <v>24</v>
      </c>
      <c r="L19" s="30">
        <v>18470</v>
      </c>
      <c r="M19" s="27" t="s">
        <v>231</v>
      </c>
    </row>
    <row r="20" spans="1:13" s="41" customFormat="1" ht="135">
      <c r="A20" s="22" t="s">
        <v>189</v>
      </c>
      <c r="B20" s="23">
        <v>14</v>
      </c>
      <c r="C20" s="55">
        <v>10181964000137</v>
      </c>
      <c r="D20" s="28" t="s">
        <v>239</v>
      </c>
      <c r="E20" s="46" t="s">
        <v>240</v>
      </c>
      <c r="F20" s="51" t="s">
        <v>242</v>
      </c>
      <c r="G20" s="29">
        <v>45029</v>
      </c>
      <c r="H20" s="27" t="s">
        <v>243</v>
      </c>
      <c r="I20" s="30">
        <v>30285.19</v>
      </c>
      <c r="J20" s="54">
        <v>45030</v>
      </c>
      <c r="K20" s="28" t="s">
        <v>24</v>
      </c>
      <c r="L20" s="30">
        <v>30285.19</v>
      </c>
      <c r="M20" s="27" t="s">
        <v>241</v>
      </c>
    </row>
    <row r="21" spans="1:13" s="41" customFormat="1" ht="135">
      <c r="A21" s="22" t="s">
        <v>189</v>
      </c>
      <c r="B21" s="23">
        <v>15</v>
      </c>
      <c r="C21" s="55">
        <v>4407920000180</v>
      </c>
      <c r="D21" s="28" t="s">
        <v>244</v>
      </c>
      <c r="E21" s="52" t="s">
        <v>245</v>
      </c>
      <c r="F21" s="50" t="s">
        <v>247</v>
      </c>
      <c r="G21" s="29">
        <v>45029</v>
      </c>
      <c r="H21" s="27" t="s">
        <v>248</v>
      </c>
      <c r="I21" s="30">
        <v>3263.97</v>
      </c>
      <c r="J21" s="29">
        <v>45030</v>
      </c>
      <c r="K21" s="28" t="s">
        <v>24</v>
      </c>
      <c r="L21" s="30">
        <f>3100.77+163.2</f>
        <v>3263.97</v>
      </c>
      <c r="M21" s="27" t="s">
        <v>246</v>
      </c>
    </row>
    <row r="22" spans="1:13" s="41" customFormat="1" ht="105">
      <c r="A22" s="22" t="s">
        <v>189</v>
      </c>
      <c r="B22" s="23">
        <v>16</v>
      </c>
      <c r="C22" s="55">
        <v>6108422000161</v>
      </c>
      <c r="D22" s="28" t="s">
        <v>249</v>
      </c>
      <c r="E22" s="53" t="s">
        <v>250</v>
      </c>
      <c r="F22" s="50" t="s">
        <v>252</v>
      </c>
      <c r="G22" s="29">
        <v>45029</v>
      </c>
      <c r="H22" s="27" t="s">
        <v>253</v>
      </c>
      <c r="I22" s="30">
        <v>315</v>
      </c>
      <c r="J22" s="29">
        <v>45030</v>
      </c>
      <c r="K22" s="28" t="s">
        <v>24</v>
      </c>
      <c r="L22" s="30">
        <f>308.7+6.3</f>
        <v>315</v>
      </c>
      <c r="M22" s="27" t="s">
        <v>251</v>
      </c>
    </row>
    <row r="23" spans="1:13" s="41" customFormat="1" ht="150">
      <c r="A23" s="22" t="s">
        <v>189</v>
      </c>
      <c r="B23" s="23">
        <v>17</v>
      </c>
      <c r="C23" s="55">
        <v>4406195000125</v>
      </c>
      <c r="D23" s="28" t="s">
        <v>254</v>
      </c>
      <c r="E23" s="52" t="s">
        <v>255</v>
      </c>
      <c r="F23" s="50" t="s">
        <v>257</v>
      </c>
      <c r="G23" s="29">
        <v>45029</v>
      </c>
      <c r="H23" s="27" t="s">
        <v>258</v>
      </c>
      <c r="I23" s="30">
        <v>115.09</v>
      </c>
      <c r="J23" s="29">
        <v>45030</v>
      </c>
      <c r="K23" s="28" t="s">
        <v>24</v>
      </c>
      <c r="L23" s="30">
        <v>115.09</v>
      </c>
      <c r="M23" s="27" t="s">
        <v>256</v>
      </c>
    </row>
    <row r="24" spans="1:13" s="41" customFormat="1" ht="150">
      <c r="A24" s="22" t="s">
        <v>189</v>
      </c>
      <c r="B24" s="23">
        <v>18</v>
      </c>
      <c r="C24" s="55">
        <v>4406195000125</v>
      </c>
      <c r="D24" s="28" t="s">
        <v>254</v>
      </c>
      <c r="E24" s="46" t="s">
        <v>259</v>
      </c>
      <c r="F24" s="50" t="s">
        <v>260</v>
      </c>
      <c r="G24" s="29">
        <v>45029</v>
      </c>
      <c r="H24" s="27" t="s">
        <v>261</v>
      </c>
      <c r="I24" s="30">
        <v>210.44</v>
      </c>
      <c r="J24" s="29">
        <v>45030</v>
      </c>
      <c r="K24" s="28" t="s">
        <v>24</v>
      </c>
      <c r="L24" s="30">
        <v>210.44</v>
      </c>
      <c r="M24" s="27" t="s">
        <v>256</v>
      </c>
    </row>
    <row r="25" spans="1:13" s="41" customFormat="1" ht="150">
      <c r="A25" s="22" t="s">
        <v>189</v>
      </c>
      <c r="B25" s="23">
        <v>19</v>
      </c>
      <c r="C25" s="55">
        <v>4406195000125</v>
      </c>
      <c r="D25" s="28" t="s">
        <v>254</v>
      </c>
      <c r="E25" s="46" t="s">
        <v>262</v>
      </c>
      <c r="F25" s="50" t="s">
        <v>263</v>
      </c>
      <c r="G25" s="29">
        <v>45029</v>
      </c>
      <c r="H25" s="27" t="s">
        <v>264</v>
      </c>
      <c r="I25" s="30">
        <v>183.17</v>
      </c>
      <c r="J25" s="29">
        <v>45030</v>
      </c>
      <c r="K25" s="28" t="s">
        <v>24</v>
      </c>
      <c r="L25" s="30">
        <v>183.17</v>
      </c>
      <c r="M25" s="27" t="s">
        <v>256</v>
      </c>
    </row>
    <row r="26" spans="1:13" s="41" customFormat="1" ht="150">
      <c r="A26" s="22" t="s">
        <v>189</v>
      </c>
      <c r="B26" s="23">
        <v>20</v>
      </c>
      <c r="C26" s="55">
        <v>4406195000125</v>
      </c>
      <c r="D26" s="28" t="s">
        <v>254</v>
      </c>
      <c r="E26" s="46" t="s">
        <v>265</v>
      </c>
      <c r="F26" s="50" t="s">
        <v>266</v>
      </c>
      <c r="G26" s="29">
        <v>45029</v>
      </c>
      <c r="H26" s="27" t="s">
        <v>238</v>
      </c>
      <c r="I26" s="25">
        <v>60.63</v>
      </c>
      <c r="J26" s="29">
        <v>45030</v>
      </c>
      <c r="K26" s="28" t="s">
        <v>24</v>
      </c>
      <c r="L26" s="25">
        <v>60.63</v>
      </c>
      <c r="M26" s="27" t="s">
        <v>256</v>
      </c>
    </row>
    <row r="27" spans="1:13" s="41" customFormat="1" ht="150">
      <c r="A27" s="22" t="s">
        <v>189</v>
      </c>
      <c r="B27" s="23">
        <v>21</v>
      </c>
      <c r="C27" s="55">
        <v>4406195000125</v>
      </c>
      <c r="D27" s="28" t="s">
        <v>254</v>
      </c>
      <c r="E27" s="46" t="s">
        <v>267</v>
      </c>
      <c r="F27" s="50" t="s">
        <v>268</v>
      </c>
      <c r="G27" s="29">
        <v>45029</v>
      </c>
      <c r="H27" s="27" t="s">
        <v>269</v>
      </c>
      <c r="I27" s="30">
        <v>242.26</v>
      </c>
      <c r="J27" s="29">
        <v>45030</v>
      </c>
      <c r="K27" s="28" t="s">
        <v>24</v>
      </c>
      <c r="L27" s="30">
        <v>242.26</v>
      </c>
      <c r="M27" s="27" t="s">
        <v>256</v>
      </c>
    </row>
    <row r="28" spans="1:13" s="41" customFormat="1" ht="150">
      <c r="A28" s="22" t="s">
        <v>189</v>
      </c>
      <c r="B28" s="23">
        <v>22</v>
      </c>
      <c r="C28" s="55">
        <v>4406195000125</v>
      </c>
      <c r="D28" s="28" t="s">
        <v>254</v>
      </c>
      <c r="E28" s="46" t="s">
        <v>270</v>
      </c>
      <c r="F28" s="50" t="s">
        <v>272</v>
      </c>
      <c r="G28" s="29">
        <v>45029</v>
      </c>
      <c r="H28" s="27" t="s">
        <v>273</v>
      </c>
      <c r="I28" s="30">
        <v>115.09</v>
      </c>
      <c r="J28" s="29">
        <v>45030</v>
      </c>
      <c r="K28" s="28" t="s">
        <v>24</v>
      </c>
      <c r="L28" s="30">
        <v>115.09</v>
      </c>
      <c r="M28" s="27" t="s">
        <v>271</v>
      </c>
    </row>
    <row r="29" spans="1:13" s="41" customFormat="1" ht="150">
      <c r="A29" s="22" t="s">
        <v>189</v>
      </c>
      <c r="B29" s="23">
        <v>23</v>
      </c>
      <c r="C29" s="55">
        <v>4406195000125</v>
      </c>
      <c r="D29" s="28" t="s">
        <v>254</v>
      </c>
      <c r="E29" s="46" t="s">
        <v>274</v>
      </c>
      <c r="F29" s="50" t="s">
        <v>275</v>
      </c>
      <c r="G29" s="29">
        <v>45029</v>
      </c>
      <c r="H29" s="27" t="s">
        <v>276</v>
      </c>
      <c r="I29" s="30">
        <v>217.24</v>
      </c>
      <c r="J29" s="29">
        <v>45030</v>
      </c>
      <c r="K29" s="28" t="s">
        <v>24</v>
      </c>
      <c r="L29" s="30">
        <v>217.24</v>
      </c>
      <c r="M29" s="27" t="s">
        <v>271</v>
      </c>
    </row>
    <row r="30" spans="1:13" s="41" customFormat="1" ht="150">
      <c r="A30" s="22" t="s">
        <v>189</v>
      </c>
      <c r="B30" s="23">
        <v>24</v>
      </c>
      <c r="C30" s="55">
        <v>4406195000125</v>
      </c>
      <c r="D30" s="28" t="s">
        <v>254</v>
      </c>
      <c r="E30" s="46" t="s">
        <v>277</v>
      </c>
      <c r="F30" s="50" t="s">
        <v>278</v>
      </c>
      <c r="G30" s="29">
        <v>45029</v>
      </c>
      <c r="H30" s="27" t="s">
        <v>279</v>
      </c>
      <c r="I30" s="25">
        <v>183.17</v>
      </c>
      <c r="J30" s="29">
        <v>45030</v>
      </c>
      <c r="K30" s="28" t="s">
        <v>24</v>
      </c>
      <c r="L30" s="25">
        <v>183.17</v>
      </c>
      <c r="M30" s="27" t="s">
        <v>271</v>
      </c>
    </row>
    <row r="31" spans="1:13" s="41" customFormat="1" ht="150">
      <c r="A31" s="22" t="s">
        <v>189</v>
      </c>
      <c r="B31" s="23">
        <v>25</v>
      </c>
      <c r="C31" s="55">
        <v>4406195000125</v>
      </c>
      <c r="D31" s="28" t="s">
        <v>254</v>
      </c>
      <c r="E31" s="46" t="s">
        <v>280</v>
      </c>
      <c r="F31" s="51" t="s">
        <v>281</v>
      </c>
      <c r="G31" s="29">
        <v>45029</v>
      </c>
      <c r="H31" s="27" t="s">
        <v>282</v>
      </c>
      <c r="I31" s="30">
        <v>60.63</v>
      </c>
      <c r="J31" s="29">
        <v>45030</v>
      </c>
      <c r="K31" s="28" t="s">
        <v>24</v>
      </c>
      <c r="L31" s="30">
        <v>60.63</v>
      </c>
      <c r="M31" s="27" t="s">
        <v>271</v>
      </c>
    </row>
    <row r="32" spans="1:13" s="41" customFormat="1" ht="150">
      <c r="A32" s="22" t="s">
        <v>189</v>
      </c>
      <c r="B32" s="23">
        <v>26</v>
      </c>
      <c r="C32" s="55">
        <v>4406195000125</v>
      </c>
      <c r="D32" s="28" t="s">
        <v>254</v>
      </c>
      <c r="E32" s="46" t="s">
        <v>283</v>
      </c>
      <c r="F32" s="50" t="s">
        <v>284</v>
      </c>
      <c r="G32" s="29">
        <v>45029</v>
      </c>
      <c r="H32" s="27" t="s">
        <v>285</v>
      </c>
      <c r="I32" s="30">
        <v>239.86</v>
      </c>
      <c r="J32" s="29">
        <v>45030</v>
      </c>
      <c r="K32" s="28" t="s">
        <v>24</v>
      </c>
      <c r="L32" s="30">
        <v>239.86</v>
      </c>
      <c r="M32" s="27" t="s">
        <v>271</v>
      </c>
    </row>
    <row r="33" spans="1:13" s="41" customFormat="1" ht="150">
      <c r="A33" s="22" t="s">
        <v>189</v>
      </c>
      <c r="B33" s="23">
        <v>27</v>
      </c>
      <c r="C33" s="55">
        <v>604122000197</v>
      </c>
      <c r="D33" s="28" t="s">
        <v>304</v>
      </c>
      <c r="E33" s="46" t="s">
        <v>305</v>
      </c>
      <c r="F33" s="50" t="s">
        <v>307</v>
      </c>
      <c r="G33" s="29">
        <v>45030</v>
      </c>
      <c r="H33" s="27" t="s">
        <v>308</v>
      </c>
      <c r="I33" s="25">
        <v>12317.91</v>
      </c>
      <c r="J33" s="29">
        <v>45030</v>
      </c>
      <c r="K33" s="28" t="s">
        <v>24</v>
      </c>
      <c r="L33" s="25">
        <v>12317.91</v>
      </c>
      <c r="M33" s="27" t="s">
        <v>306</v>
      </c>
    </row>
    <row r="34" spans="1:13" s="41" customFormat="1" ht="150">
      <c r="A34" s="22" t="s">
        <v>189</v>
      </c>
      <c r="B34" s="23">
        <v>28</v>
      </c>
      <c r="C34" s="55">
        <v>604122000197</v>
      </c>
      <c r="D34" s="28" t="s">
        <v>304</v>
      </c>
      <c r="E34" s="46" t="s">
        <v>309</v>
      </c>
      <c r="F34" s="50" t="s">
        <v>307</v>
      </c>
      <c r="G34" s="29">
        <v>45030</v>
      </c>
      <c r="H34" s="27" t="s">
        <v>310</v>
      </c>
      <c r="I34" s="25">
        <v>109776.57</v>
      </c>
      <c r="J34" s="29">
        <v>45030</v>
      </c>
      <c r="K34" s="28" t="s">
        <v>24</v>
      </c>
      <c r="L34" s="25">
        <v>109776.57</v>
      </c>
      <c r="M34" s="27" t="s">
        <v>311</v>
      </c>
    </row>
    <row r="35" spans="1:13" s="41" customFormat="1" ht="150">
      <c r="A35" s="22" t="s">
        <v>189</v>
      </c>
      <c r="B35" s="23">
        <v>29</v>
      </c>
      <c r="C35" s="55">
        <v>604122000197</v>
      </c>
      <c r="D35" s="28" t="s">
        <v>304</v>
      </c>
      <c r="E35" s="46" t="s">
        <v>312</v>
      </c>
      <c r="F35" s="50" t="s">
        <v>307</v>
      </c>
      <c r="G35" s="29">
        <v>45030</v>
      </c>
      <c r="H35" s="27" t="s">
        <v>313</v>
      </c>
      <c r="I35" s="25">
        <v>197067.04</v>
      </c>
      <c r="J35" s="29">
        <v>45030</v>
      </c>
      <c r="K35" s="28" t="s">
        <v>24</v>
      </c>
      <c r="L35" s="25">
        <v>197067.04</v>
      </c>
      <c r="M35" s="27" t="s">
        <v>311</v>
      </c>
    </row>
    <row r="36" spans="1:13" s="41" customFormat="1" ht="120">
      <c r="A36" s="22" t="s">
        <v>189</v>
      </c>
      <c r="B36" s="23">
        <v>30</v>
      </c>
      <c r="C36" s="55">
        <v>12891300000197</v>
      </c>
      <c r="D36" s="28" t="s">
        <v>314</v>
      </c>
      <c r="E36" s="46" t="s">
        <v>315</v>
      </c>
      <c r="F36" s="50" t="s">
        <v>317</v>
      </c>
      <c r="G36" s="29">
        <v>45030</v>
      </c>
      <c r="H36" s="27" t="s">
        <v>318</v>
      </c>
      <c r="I36" s="25">
        <v>3100</v>
      </c>
      <c r="J36" s="29">
        <v>45030</v>
      </c>
      <c r="K36" s="28" t="s">
        <v>24</v>
      </c>
      <c r="L36" s="30">
        <f>2914+155+31</f>
        <v>3100</v>
      </c>
      <c r="M36" s="27" t="s">
        <v>316</v>
      </c>
    </row>
    <row r="37" spans="1:13" s="41" customFormat="1" ht="105">
      <c r="A37" s="22" t="s">
        <v>189</v>
      </c>
      <c r="B37" s="23">
        <v>31</v>
      </c>
      <c r="C37" s="55">
        <v>8703044000190</v>
      </c>
      <c r="D37" s="28" t="s">
        <v>319</v>
      </c>
      <c r="E37" s="61" t="s">
        <v>320</v>
      </c>
      <c r="F37" s="50" t="s">
        <v>322</v>
      </c>
      <c r="G37" s="29">
        <v>45030</v>
      </c>
      <c r="H37" s="27" t="s">
        <v>323</v>
      </c>
      <c r="I37" s="30">
        <v>20000</v>
      </c>
      <c r="J37" s="29">
        <v>45030</v>
      </c>
      <c r="K37" s="28" t="s">
        <v>24</v>
      </c>
      <c r="L37" s="30">
        <v>20000</v>
      </c>
      <c r="M37" s="27" t="s">
        <v>321</v>
      </c>
    </row>
    <row r="38" spans="1:13" s="41" customFormat="1" ht="90">
      <c r="A38" s="22" t="s">
        <v>189</v>
      </c>
      <c r="B38" s="23">
        <v>32</v>
      </c>
      <c r="C38" s="55">
        <v>76535764000143</v>
      </c>
      <c r="D38" s="28" t="s">
        <v>324</v>
      </c>
      <c r="E38" s="46" t="s">
        <v>325</v>
      </c>
      <c r="F38" s="50" t="s">
        <v>327</v>
      </c>
      <c r="G38" s="29">
        <v>45030</v>
      </c>
      <c r="H38" s="27" t="s">
        <v>328</v>
      </c>
      <c r="I38" s="30">
        <v>170.53</v>
      </c>
      <c r="J38" s="29">
        <v>45034</v>
      </c>
      <c r="K38" s="28" t="s">
        <v>24</v>
      </c>
      <c r="L38" s="30">
        <v>170.53</v>
      </c>
      <c r="M38" s="27" t="s">
        <v>326</v>
      </c>
    </row>
    <row r="39" spans="1:13" s="41" customFormat="1" ht="90">
      <c r="A39" s="22" t="s">
        <v>189</v>
      </c>
      <c r="B39" s="23">
        <v>33</v>
      </c>
      <c r="C39" s="55">
        <v>76535764000143</v>
      </c>
      <c r="D39" s="28" t="s">
        <v>324</v>
      </c>
      <c r="E39" s="46" t="s">
        <v>329</v>
      </c>
      <c r="F39" s="50" t="s">
        <v>331</v>
      </c>
      <c r="G39" s="29">
        <v>45030</v>
      </c>
      <c r="H39" s="27" t="s">
        <v>332</v>
      </c>
      <c r="I39" s="25">
        <v>3216.21</v>
      </c>
      <c r="J39" s="29">
        <v>45034</v>
      </c>
      <c r="K39" s="28" t="s">
        <v>24</v>
      </c>
      <c r="L39" s="25">
        <v>3216.21</v>
      </c>
      <c r="M39" s="27" t="s">
        <v>330</v>
      </c>
    </row>
    <row r="40" spans="1:13" s="41" customFormat="1" ht="150">
      <c r="A40" s="22" t="s">
        <v>189</v>
      </c>
      <c r="B40" s="23">
        <v>34</v>
      </c>
      <c r="C40" s="55">
        <v>2037069000115</v>
      </c>
      <c r="D40" s="28" t="s">
        <v>31</v>
      </c>
      <c r="E40" s="46" t="s">
        <v>337</v>
      </c>
      <c r="F40" s="51" t="s">
        <v>339</v>
      </c>
      <c r="G40" s="29">
        <v>45033</v>
      </c>
      <c r="H40" s="27" t="s">
        <v>340</v>
      </c>
      <c r="I40" s="30">
        <v>59583.32</v>
      </c>
      <c r="J40" s="29">
        <v>45034</v>
      </c>
      <c r="K40" s="28" t="s">
        <v>24</v>
      </c>
      <c r="L40" s="30">
        <f>49156.23+2979.17+893.75</f>
        <v>53029.15</v>
      </c>
      <c r="M40" s="27" t="s">
        <v>338</v>
      </c>
    </row>
    <row r="41" spans="1:13" s="41" customFormat="1" ht="105">
      <c r="A41" s="22" t="s">
        <v>189</v>
      </c>
      <c r="B41" s="23">
        <v>35</v>
      </c>
      <c r="C41" s="55">
        <v>12891300000197</v>
      </c>
      <c r="D41" s="28" t="s">
        <v>314</v>
      </c>
      <c r="E41" s="46" t="s">
        <v>341</v>
      </c>
      <c r="F41" s="51" t="s">
        <v>343</v>
      </c>
      <c r="G41" s="29">
        <v>45033</v>
      </c>
      <c r="H41" s="27" t="s">
        <v>344</v>
      </c>
      <c r="I41" s="30">
        <v>217635.23</v>
      </c>
      <c r="J41" s="29">
        <v>45034</v>
      </c>
      <c r="K41" s="28" t="s">
        <v>24</v>
      </c>
      <c r="L41" s="30">
        <f>185647.47+10881.76+2176.35</f>
        <v>198705.58000000002</v>
      </c>
      <c r="M41" s="27" t="s">
        <v>342</v>
      </c>
    </row>
    <row r="42" spans="1:13" s="41" customFormat="1" ht="135">
      <c r="A42" s="22" t="s">
        <v>189</v>
      </c>
      <c r="B42" s="23">
        <v>36</v>
      </c>
      <c r="C42" s="55">
        <v>4406195000125</v>
      </c>
      <c r="D42" s="28" t="s">
        <v>254</v>
      </c>
      <c r="E42" s="46" t="s">
        <v>345</v>
      </c>
      <c r="F42" s="51" t="s">
        <v>347</v>
      </c>
      <c r="G42" s="29">
        <v>45033</v>
      </c>
      <c r="H42" s="27" t="s">
        <v>348</v>
      </c>
      <c r="I42" s="30">
        <v>115.09</v>
      </c>
      <c r="J42" s="29">
        <v>45034</v>
      </c>
      <c r="K42" s="28" t="s">
        <v>24</v>
      </c>
      <c r="L42" s="30">
        <v>115.09</v>
      </c>
      <c r="M42" s="27" t="s">
        <v>346</v>
      </c>
    </row>
    <row r="43" spans="1:13" s="41" customFormat="1" ht="135">
      <c r="A43" s="22" t="s">
        <v>189</v>
      </c>
      <c r="B43" s="23">
        <v>37</v>
      </c>
      <c r="C43" s="55">
        <v>4406195000125</v>
      </c>
      <c r="D43" s="28" t="s">
        <v>254</v>
      </c>
      <c r="E43" s="46" t="s">
        <v>349</v>
      </c>
      <c r="F43" s="51" t="s">
        <v>350</v>
      </c>
      <c r="G43" s="29">
        <v>45033</v>
      </c>
      <c r="H43" s="27" t="s">
        <v>351</v>
      </c>
      <c r="I43" s="30">
        <v>278.52999999999997</v>
      </c>
      <c r="J43" s="29">
        <v>45034</v>
      </c>
      <c r="K43" s="28" t="s">
        <v>24</v>
      </c>
      <c r="L43" s="30">
        <v>278.52999999999997</v>
      </c>
      <c r="M43" s="27" t="s">
        <v>346</v>
      </c>
    </row>
    <row r="44" spans="1:13" s="41" customFormat="1" ht="135">
      <c r="A44" s="22" t="s">
        <v>189</v>
      </c>
      <c r="B44" s="23">
        <v>38</v>
      </c>
      <c r="C44" s="55">
        <v>4406195000125</v>
      </c>
      <c r="D44" s="28" t="s">
        <v>254</v>
      </c>
      <c r="E44" s="46" t="s">
        <v>356</v>
      </c>
      <c r="F44" s="51" t="s">
        <v>355</v>
      </c>
      <c r="G44" s="29">
        <v>45033</v>
      </c>
      <c r="H44" s="27" t="s">
        <v>357</v>
      </c>
      <c r="I44" s="25">
        <v>183.17</v>
      </c>
      <c r="J44" s="29">
        <v>45034</v>
      </c>
      <c r="K44" s="28" t="s">
        <v>24</v>
      </c>
      <c r="L44" s="25">
        <v>183.17</v>
      </c>
      <c r="M44" s="27" t="s">
        <v>346</v>
      </c>
    </row>
    <row r="45" spans="1:13" s="41" customFormat="1" ht="135">
      <c r="A45" s="22" t="s">
        <v>189</v>
      </c>
      <c r="B45" s="23">
        <v>39</v>
      </c>
      <c r="C45" s="55">
        <v>4406195000125</v>
      </c>
      <c r="D45" s="28" t="s">
        <v>254</v>
      </c>
      <c r="E45" s="46" t="s">
        <v>352</v>
      </c>
      <c r="F45" s="51" t="s">
        <v>353</v>
      </c>
      <c r="G45" s="29">
        <v>45033</v>
      </c>
      <c r="H45" s="27" t="s">
        <v>354</v>
      </c>
      <c r="I45" s="25">
        <v>60.63</v>
      </c>
      <c r="J45" s="29">
        <v>45034</v>
      </c>
      <c r="K45" s="28" t="s">
        <v>24</v>
      </c>
      <c r="L45" s="25">
        <v>60.63</v>
      </c>
      <c r="M45" s="27" t="s">
        <v>346</v>
      </c>
    </row>
    <row r="46" spans="1:13" s="41" customFormat="1" ht="135">
      <c r="A46" s="22" t="s">
        <v>189</v>
      </c>
      <c r="B46" s="23">
        <v>40</v>
      </c>
      <c r="C46" s="55">
        <v>18284407000153</v>
      </c>
      <c r="D46" s="28" t="s">
        <v>358</v>
      </c>
      <c r="E46" s="52" t="s">
        <v>359</v>
      </c>
      <c r="F46" s="50" t="s">
        <v>361</v>
      </c>
      <c r="G46" s="29">
        <v>45033</v>
      </c>
      <c r="H46" s="27" t="s">
        <v>362</v>
      </c>
      <c r="I46" s="30">
        <v>227493.62</v>
      </c>
      <c r="J46" s="29">
        <v>45034</v>
      </c>
      <c r="K46" s="28" t="s">
        <v>24</v>
      </c>
      <c r="L46" s="30">
        <v>227493.62</v>
      </c>
      <c r="M46" s="27" t="s">
        <v>360</v>
      </c>
    </row>
    <row r="47" spans="1:13" s="41" customFormat="1" ht="150">
      <c r="A47" s="22" t="s">
        <v>189</v>
      </c>
      <c r="B47" s="23">
        <v>41</v>
      </c>
      <c r="C47" s="55">
        <v>18548151000144</v>
      </c>
      <c r="D47" s="28" t="s">
        <v>363</v>
      </c>
      <c r="E47" s="58" t="s">
        <v>364</v>
      </c>
      <c r="F47" s="50" t="s">
        <v>366</v>
      </c>
      <c r="G47" s="29">
        <v>45033</v>
      </c>
      <c r="H47" s="27" t="s">
        <v>367</v>
      </c>
      <c r="I47" s="25">
        <v>68500</v>
      </c>
      <c r="J47" s="29">
        <v>45034</v>
      </c>
      <c r="K47" s="28" t="s">
        <v>24</v>
      </c>
      <c r="L47" s="30">
        <f>67472.5+1027.5</f>
        <v>68500</v>
      </c>
      <c r="M47" s="27" t="s">
        <v>365</v>
      </c>
    </row>
    <row r="48" spans="1:13" s="41" customFormat="1" ht="150">
      <c r="A48" s="22" t="s">
        <v>189</v>
      </c>
      <c r="B48" s="23">
        <v>42</v>
      </c>
      <c r="C48" s="55">
        <v>5610079000196</v>
      </c>
      <c r="D48" s="28" t="s">
        <v>368</v>
      </c>
      <c r="E48" s="52" t="s">
        <v>369</v>
      </c>
      <c r="F48" s="50" t="s">
        <v>371</v>
      </c>
      <c r="G48" s="29">
        <v>45033</v>
      </c>
      <c r="H48" s="27" t="s">
        <v>372</v>
      </c>
      <c r="I48" s="30">
        <v>186.23</v>
      </c>
      <c r="J48" s="29">
        <v>45034</v>
      </c>
      <c r="K48" s="28" t="s">
        <v>24</v>
      </c>
      <c r="L48" s="30">
        <v>186.23</v>
      </c>
      <c r="M48" s="27" t="s">
        <v>370</v>
      </c>
    </row>
    <row r="49" spans="1:13" s="41" customFormat="1" ht="150">
      <c r="A49" s="22" t="s">
        <v>189</v>
      </c>
      <c r="B49" s="23">
        <v>43</v>
      </c>
      <c r="C49" s="55">
        <v>3264927000127</v>
      </c>
      <c r="D49" s="28" t="s">
        <v>373</v>
      </c>
      <c r="E49" s="52" t="s">
        <v>374</v>
      </c>
      <c r="F49" s="50" t="s">
        <v>376</v>
      </c>
      <c r="G49" s="29">
        <v>45033</v>
      </c>
      <c r="H49" s="27" t="s">
        <v>377</v>
      </c>
      <c r="I49" s="30">
        <v>3846.1</v>
      </c>
      <c r="J49" s="29">
        <v>45034</v>
      </c>
      <c r="K49" s="28" t="s">
        <v>24</v>
      </c>
      <c r="L49" s="30">
        <v>3846.1</v>
      </c>
      <c r="M49" s="27" t="s">
        <v>375</v>
      </c>
    </row>
    <row r="50" spans="1:13" s="41" customFormat="1" ht="150">
      <c r="A50" s="22" t="s">
        <v>189</v>
      </c>
      <c r="B50" s="23">
        <v>44</v>
      </c>
      <c r="C50" s="55">
        <v>2558157000162</v>
      </c>
      <c r="D50" s="28" t="s">
        <v>386</v>
      </c>
      <c r="E50" s="60" t="s">
        <v>387</v>
      </c>
      <c r="F50" s="50" t="s">
        <v>389</v>
      </c>
      <c r="G50" s="29">
        <v>45034</v>
      </c>
      <c r="H50" s="27" t="s">
        <v>390</v>
      </c>
      <c r="I50" s="30">
        <v>1965.52</v>
      </c>
      <c r="J50" s="29">
        <v>45034</v>
      </c>
      <c r="K50" s="28" t="s">
        <v>24</v>
      </c>
      <c r="L50" s="30">
        <v>1965.52</v>
      </c>
      <c r="M50" s="27" t="s">
        <v>388</v>
      </c>
    </row>
    <row r="51" spans="1:13" s="41" customFormat="1" ht="105">
      <c r="A51" s="22" t="s">
        <v>189</v>
      </c>
      <c r="B51" s="23">
        <v>45</v>
      </c>
      <c r="C51" s="55">
        <v>4301769000109</v>
      </c>
      <c r="D51" s="28" t="s">
        <v>391</v>
      </c>
      <c r="E51" s="52" t="s">
        <v>392</v>
      </c>
      <c r="F51" s="50" t="s">
        <v>394</v>
      </c>
      <c r="G51" s="29">
        <v>45034</v>
      </c>
      <c r="H51" s="27" t="s">
        <v>395</v>
      </c>
      <c r="I51" s="30">
        <v>7097.51</v>
      </c>
      <c r="J51" s="29">
        <v>45034</v>
      </c>
      <c r="K51" s="28" t="s">
        <v>24</v>
      </c>
      <c r="L51" s="30">
        <v>7097.51</v>
      </c>
      <c r="M51" s="27" t="s">
        <v>393</v>
      </c>
    </row>
    <row r="52" spans="1:13" s="41" customFormat="1" ht="135">
      <c r="A52" s="22" t="s">
        <v>189</v>
      </c>
      <c r="B52" s="23">
        <v>46</v>
      </c>
      <c r="C52" s="55">
        <v>76535764000143</v>
      </c>
      <c r="D52" s="28" t="s">
        <v>396</v>
      </c>
      <c r="E52" s="52" t="s">
        <v>397</v>
      </c>
      <c r="F52" s="50" t="s">
        <v>399</v>
      </c>
      <c r="G52" s="29">
        <v>45034</v>
      </c>
      <c r="H52" s="27" t="s">
        <v>400</v>
      </c>
      <c r="I52" s="30">
        <v>21722.39</v>
      </c>
      <c r="J52" s="29">
        <v>45034</v>
      </c>
      <c r="K52" s="28" t="s">
        <v>24</v>
      </c>
      <c r="L52" s="30">
        <v>21722.39</v>
      </c>
      <c r="M52" s="27" t="s">
        <v>398</v>
      </c>
    </row>
    <row r="53" spans="1:13" s="41" customFormat="1" ht="150">
      <c r="A53" s="22" t="s">
        <v>189</v>
      </c>
      <c r="B53" s="23">
        <v>47</v>
      </c>
      <c r="C53" s="55">
        <v>76535764000143</v>
      </c>
      <c r="D53" s="28" t="s">
        <v>396</v>
      </c>
      <c r="E53" s="52" t="s">
        <v>401</v>
      </c>
      <c r="F53" s="50" t="s">
        <v>399</v>
      </c>
      <c r="G53" s="29">
        <v>45034</v>
      </c>
      <c r="H53" s="27" t="s">
        <v>400</v>
      </c>
      <c r="I53" s="30">
        <v>9121.14</v>
      </c>
      <c r="J53" s="29">
        <v>45034</v>
      </c>
      <c r="K53" s="28" t="s">
        <v>24</v>
      </c>
      <c r="L53" s="30">
        <v>9121.14</v>
      </c>
      <c r="M53" s="27" t="s">
        <v>398</v>
      </c>
    </row>
    <row r="54" spans="1:13" s="41" customFormat="1" ht="105">
      <c r="A54" s="22" t="s">
        <v>189</v>
      </c>
      <c r="B54" s="23">
        <v>48</v>
      </c>
      <c r="C54" s="55">
        <v>7244008000223</v>
      </c>
      <c r="D54" s="28" t="s">
        <v>407</v>
      </c>
      <c r="E54" s="52" t="s">
        <v>408</v>
      </c>
      <c r="F54" s="50" t="s">
        <v>410</v>
      </c>
      <c r="G54" s="29">
        <v>45034</v>
      </c>
      <c r="H54" s="27" t="s">
        <v>411</v>
      </c>
      <c r="I54" s="30">
        <v>4500</v>
      </c>
      <c r="J54" s="29">
        <v>45036</v>
      </c>
      <c r="K54" s="28" t="s">
        <v>24</v>
      </c>
      <c r="L54" s="30">
        <v>4500</v>
      </c>
      <c r="M54" s="27" t="s">
        <v>409</v>
      </c>
    </row>
    <row r="55" spans="1:13" s="41" customFormat="1" ht="150">
      <c r="A55" s="22" t="s">
        <v>189</v>
      </c>
      <c r="B55" s="23">
        <v>49</v>
      </c>
      <c r="C55" s="55">
        <v>59456277000176</v>
      </c>
      <c r="D55" s="28" t="s">
        <v>412</v>
      </c>
      <c r="E55" s="52" t="s">
        <v>413</v>
      </c>
      <c r="F55" s="50" t="s">
        <v>415</v>
      </c>
      <c r="G55" s="29">
        <v>45034</v>
      </c>
      <c r="H55" s="27" t="s">
        <v>416</v>
      </c>
      <c r="I55" s="25">
        <v>15798.4</v>
      </c>
      <c r="J55" s="29">
        <v>45036</v>
      </c>
      <c r="K55" s="28" t="s">
        <v>24</v>
      </c>
      <c r="L55" s="30">
        <f>15561.42+236.98</f>
        <v>15798.4</v>
      </c>
      <c r="M55" s="27" t="s">
        <v>414</v>
      </c>
    </row>
    <row r="56" spans="1:13" s="41" customFormat="1" ht="150">
      <c r="A56" s="22" t="s">
        <v>189</v>
      </c>
      <c r="B56" s="23">
        <v>50</v>
      </c>
      <c r="C56" s="55">
        <v>59456277000176</v>
      </c>
      <c r="D56" s="28" t="s">
        <v>412</v>
      </c>
      <c r="E56" s="52" t="s">
        <v>417</v>
      </c>
      <c r="F56" s="50" t="s">
        <v>418</v>
      </c>
      <c r="G56" s="29">
        <v>45034</v>
      </c>
      <c r="H56" s="27" t="s">
        <v>419</v>
      </c>
      <c r="I56" s="30">
        <v>33571.65</v>
      </c>
      <c r="J56" s="29">
        <v>45036</v>
      </c>
      <c r="K56" s="28" t="s">
        <v>24</v>
      </c>
      <c r="L56" s="30">
        <v>33571.65</v>
      </c>
      <c r="M56" s="27" t="s">
        <v>414</v>
      </c>
    </row>
    <row r="57" spans="1:13" s="41" customFormat="1" ht="120">
      <c r="A57" s="22" t="s">
        <v>189</v>
      </c>
      <c r="B57" s="23">
        <v>51</v>
      </c>
      <c r="C57" s="55">
        <v>23032014000192</v>
      </c>
      <c r="D57" s="28" t="s">
        <v>425</v>
      </c>
      <c r="E57" s="52" t="s">
        <v>430</v>
      </c>
      <c r="F57" s="50" t="s">
        <v>431</v>
      </c>
      <c r="G57" s="29">
        <v>45035</v>
      </c>
      <c r="H57" s="27" t="s">
        <v>432</v>
      </c>
      <c r="I57" s="30">
        <v>1821.82</v>
      </c>
      <c r="J57" s="29">
        <v>45036</v>
      </c>
      <c r="K57" s="28" t="s">
        <v>24</v>
      </c>
      <c r="L57" s="30">
        <f>1730.73+91.09</f>
        <v>1821.82</v>
      </c>
      <c r="M57" s="27" t="s">
        <v>427</v>
      </c>
    </row>
    <row r="58" spans="1:13" s="41" customFormat="1" ht="120">
      <c r="A58" s="22" t="s">
        <v>189</v>
      </c>
      <c r="B58" s="23">
        <v>52</v>
      </c>
      <c r="C58" s="55">
        <v>4407920000180</v>
      </c>
      <c r="D58" s="28" t="s">
        <v>433</v>
      </c>
      <c r="E58" s="52" t="s">
        <v>434</v>
      </c>
      <c r="F58" s="50" t="s">
        <v>436</v>
      </c>
      <c r="G58" s="29">
        <v>45035</v>
      </c>
      <c r="H58" s="27" t="s">
        <v>437</v>
      </c>
      <c r="I58" s="25">
        <v>3263.97</v>
      </c>
      <c r="J58" s="29">
        <v>45036</v>
      </c>
      <c r="K58" s="28" t="s">
        <v>24</v>
      </c>
      <c r="L58" s="30">
        <f>3100.77+163.2</f>
        <v>3263.97</v>
      </c>
      <c r="M58" s="27" t="s">
        <v>435</v>
      </c>
    </row>
    <row r="59" spans="1:13" s="41" customFormat="1" ht="135">
      <c r="A59" s="22" t="s">
        <v>189</v>
      </c>
      <c r="B59" s="23">
        <v>53</v>
      </c>
      <c r="C59" s="55">
        <v>5885398000104</v>
      </c>
      <c r="D59" s="28" t="s">
        <v>438</v>
      </c>
      <c r="E59" s="52" t="s">
        <v>439</v>
      </c>
      <c r="F59" s="50" t="s">
        <v>441</v>
      </c>
      <c r="G59" s="29">
        <v>45035</v>
      </c>
      <c r="H59" s="27" t="s">
        <v>442</v>
      </c>
      <c r="I59" s="25">
        <v>2275.63</v>
      </c>
      <c r="J59" s="29">
        <v>45036</v>
      </c>
      <c r="K59" s="28" t="s">
        <v>24</v>
      </c>
      <c r="L59" s="30">
        <f>2161.85+113.78</f>
        <v>2275.63</v>
      </c>
      <c r="M59" s="27" t="s">
        <v>440</v>
      </c>
    </row>
    <row r="60" spans="1:13" s="41" customFormat="1" ht="135">
      <c r="A60" s="22" t="s">
        <v>189</v>
      </c>
      <c r="B60" s="23">
        <v>54</v>
      </c>
      <c r="C60" s="55">
        <v>5885398000104</v>
      </c>
      <c r="D60" s="28" t="s">
        <v>438</v>
      </c>
      <c r="E60" s="52" t="s">
        <v>443</v>
      </c>
      <c r="F60" s="50" t="s">
        <v>444</v>
      </c>
      <c r="G60" s="29">
        <v>45035</v>
      </c>
      <c r="H60" s="27" t="s">
        <v>445</v>
      </c>
      <c r="I60" s="30">
        <v>2275.63</v>
      </c>
      <c r="J60" s="29">
        <v>45036</v>
      </c>
      <c r="K60" s="28" t="s">
        <v>24</v>
      </c>
      <c r="L60" s="30">
        <f>2161.85+113.78</f>
        <v>2275.63</v>
      </c>
      <c r="M60" s="27" t="s">
        <v>440</v>
      </c>
    </row>
    <row r="61" spans="1:13" s="41" customFormat="1" ht="135">
      <c r="A61" s="22" t="s">
        <v>189</v>
      </c>
      <c r="B61" s="23">
        <v>55</v>
      </c>
      <c r="C61" s="55">
        <v>7244008000223</v>
      </c>
      <c r="D61" s="28" t="s">
        <v>407</v>
      </c>
      <c r="E61" s="52" t="s">
        <v>451</v>
      </c>
      <c r="F61" s="50" t="s">
        <v>453</v>
      </c>
      <c r="G61" s="29">
        <v>45035</v>
      </c>
      <c r="H61" s="27" t="s">
        <v>454</v>
      </c>
      <c r="I61" s="30">
        <v>4500</v>
      </c>
      <c r="J61" s="29">
        <v>45036</v>
      </c>
      <c r="K61" s="28" t="s">
        <v>24</v>
      </c>
      <c r="L61" s="30">
        <v>4500</v>
      </c>
      <c r="M61" s="27" t="s">
        <v>452</v>
      </c>
    </row>
    <row r="62" spans="1:13" s="41" customFormat="1" ht="105">
      <c r="A62" s="22" t="s">
        <v>189</v>
      </c>
      <c r="B62" s="23">
        <v>56</v>
      </c>
      <c r="C62" s="55">
        <v>34028316000375</v>
      </c>
      <c r="D62" s="28" t="s">
        <v>502</v>
      </c>
      <c r="E62" s="52" t="s">
        <v>503</v>
      </c>
      <c r="F62" s="50" t="s">
        <v>505</v>
      </c>
      <c r="G62" s="29">
        <v>45040</v>
      </c>
      <c r="H62" s="27" t="s">
        <v>506</v>
      </c>
      <c r="I62" s="30">
        <v>7374.32</v>
      </c>
      <c r="J62" s="29">
        <v>45040</v>
      </c>
      <c r="K62" s="28" t="s">
        <v>24</v>
      </c>
      <c r="L62" s="30">
        <v>7374.32</v>
      </c>
      <c r="M62" s="27" t="s">
        <v>504</v>
      </c>
    </row>
    <row r="63" spans="1:13" s="41" customFormat="1" ht="135">
      <c r="A63" s="22" t="s">
        <v>189</v>
      </c>
      <c r="B63" s="23">
        <v>57</v>
      </c>
      <c r="C63" s="55">
        <v>2341467000120</v>
      </c>
      <c r="D63" s="28" t="s">
        <v>512</v>
      </c>
      <c r="E63" s="52" t="s">
        <v>513</v>
      </c>
      <c r="F63" s="50" t="s">
        <v>515</v>
      </c>
      <c r="G63" s="29">
        <v>45040</v>
      </c>
      <c r="H63" s="27" t="s">
        <v>516</v>
      </c>
      <c r="I63" s="30">
        <v>13006.24</v>
      </c>
      <c r="J63" s="29">
        <v>45040</v>
      </c>
      <c r="K63" s="28" t="s">
        <v>24</v>
      </c>
      <c r="L63" s="30">
        <v>13006.24</v>
      </c>
      <c r="M63" s="27" t="s">
        <v>514</v>
      </c>
    </row>
    <row r="64" spans="1:13" s="41" customFormat="1" ht="150">
      <c r="A64" s="22" t="s">
        <v>189</v>
      </c>
      <c r="B64" s="23">
        <v>58</v>
      </c>
      <c r="C64" s="55">
        <v>2341467000120</v>
      </c>
      <c r="D64" s="28" t="s">
        <v>512</v>
      </c>
      <c r="E64" s="52" t="s">
        <v>517</v>
      </c>
      <c r="F64" s="50" t="s">
        <v>522</v>
      </c>
      <c r="G64" s="29">
        <v>45040</v>
      </c>
      <c r="H64" s="27" t="s">
        <v>519</v>
      </c>
      <c r="I64" s="30">
        <v>37046.85</v>
      </c>
      <c r="J64" s="29">
        <v>45040</v>
      </c>
      <c r="K64" s="28" t="s">
        <v>24</v>
      </c>
      <c r="L64" s="30">
        <v>37046.85</v>
      </c>
      <c r="M64" s="27" t="s">
        <v>518</v>
      </c>
    </row>
    <row r="65" spans="1:14" s="41" customFormat="1" ht="150">
      <c r="A65" s="22" t="s">
        <v>189</v>
      </c>
      <c r="B65" s="23">
        <v>59</v>
      </c>
      <c r="C65" s="55">
        <v>76535764000143</v>
      </c>
      <c r="D65" s="28" t="s">
        <v>396</v>
      </c>
      <c r="E65" s="52" t="s">
        <v>520</v>
      </c>
      <c r="F65" s="50" t="s">
        <v>523</v>
      </c>
      <c r="G65" s="29">
        <v>45040</v>
      </c>
      <c r="H65" s="27" t="s">
        <v>524</v>
      </c>
      <c r="I65" s="25">
        <v>10313.07</v>
      </c>
      <c r="J65" s="29">
        <v>45040</v>
      </c>
      <c r="K65" s="28" t="s">
        <v>24</v>
      </c>
      <c r="L65" s="25">
        <v>10313.07</v>
      </c>
      <c r="M65" s="27" t="s">
        <v>521</v>
      </c>
    </row>
    <row r="66" spans="1:14" s="41" customFormat="1" ht="120">
      <c r="A66" s="22" t="s">
        <v>189</v>
      </c>
      <c r="B66" s="23">
        <v>60</v>
      </c>
      <c r="C66" s="55">
        <v>11379887000197</v>
      </c>
      <c r="D66" s="28" t="s">
        <v>525</v>
      </c>
      <c r="E66" s="52" t="s">
        <v>526</v>
      </c>
      <c r="F66" s="50" t="s">
        <v>528</v>
      </c>
      <c r="G66" s="29">
        <v>45040</v>
      </c>
      <c r="H66" s="27" t="s">
        <v>529</v>
      </c>
      <c r="I66" s="25">
        <v>1854.95</v>
      </c>
      <c r="J66" s="29">
        <v>45040</v>
      </c>
      <c r="K66" s="28" t="s">
        <v>24</v>
      </c>
      <c r="L66" s="25">
        <v>1854.95</v>
      </c>
      <c r="M66" s="27" t="s">
        <v>527</v>
      </c>
    </row>
    <row r="67" spans="1:14" s="41" customFormat="1" ht="105">
      <c r="A67" s="22" t="s">
        <v>189</v>
      </c>
      <c r="B67" s="23">
        <v>61</v>
      </c>
      <c r="C67" s="55">
        <v>33179565000137</v>
      </c>
      <c r="D67" s="28" t="s">
        <v>545</v>
      </c>
      <c r="E67" s="52" t="s">
        <v>550</v>
      </c>
      <c r="F67" s="50" t="s">
        <v>551</v>
      </c>
      <c r="G67" s="29">
        <v>45044</v>
      </c>
      <c r="H67" s="27" t="s">
        <v>552</v>
      </c>
      <c r="I67" s="25">
        <v>32169.49</v>
      </c>
      <c r="J67" s="29">
        <v>45044</v>
      </c>
      <c r="K67" s="28" t="s">
        <v>24</v>
      </c>
      <c r="L67" s="25">
        <v>32169.49</v>
      </c>
      <c r="M67" s="27" t="s">
        <v>547</v>
      </c>
    </row>
    <row r="68" spans="1:14" s="41" customFormat="1" ht="120">
      <c r="A68" s="22" t="s">
        <v>189</v>
      </c>
      <c r="B68" s="23">
        <v>62</v>
      </c>
      <c r="C68" s="55">
        <v>33179565000137</v>
      </c>
      <c r="D68" s="28" t="s">
        <v>545</v>
      </c>
      <c r="E68" s="52" t="s">
        <v>553</v>
      </c>
      <c r="F68" s="50" t="s">
        <v>554</v>
      </c>
      <c r="G68" s="29">
        <v>45044</v>
      </c>
      <c r="H68" s="27" t="s">
        <v>555</v>
      </c>
      <c r="I68" s="30">
        <v>248.92</v>
      </c>
      <c r="J68" s="29">
        <v>45044</v>
      </c>
      <c r="K68" s="28" t="s">
        <v>24</v>
      </c>
      <c r="L68" s="30">
        <v>248.92</v>
      </c>
      <c r="M68" s="27" t="s">
        <v>547</v>
      </c>
    </row>
    <row r="69" spans="1:14" s="41" customFormat="1" ht="135">
      <c r="A69" s="22" t="s">
        <v>189</v>
      </c>
      <c r="B69" s="23">
        <v>63</v>
      </c>
      <c r="C69" s="55">
        <v>492578000102</v>
      </c>
      <c r="D69" s="28" t="s">
        <v>556</v>
      </c>
      <c r="E69" s="52" t="s">
        <v>557</v>
      </c>
      <c r="F69" s="50" t="s">
        <v>559</v>
      </c>
      <c r="G69" s="29">
        <v>45044</v>
      </c>
      <c r="H69" s="27" t="s">
        <v>560</v>
      </c>
      <c r="I69" s="25">
        <v>2703.33</v>
      </c>
      <c r="J69" s="29">
        <v>45044</v>
      </c>
      <c r="K69" s="28" t="s">
        <v>24</v>
      </c>
      <c r="L69" s="30">
        <f>2583.57+119.76</f>
        <v>2703.3300000000004</v>
      </c>
      <c r="M69" s="27" t="s">
        <v>558</v>
      </c>
    </row>
    <row r="70" spans="1:14" s="41" customFormat="1" ht="135">
      <c r="A70" s="22" t="s">
        <v>189</v>
      </c>
      <c r="B70" s="23">
        <v>64</v>
      </c>
      <c r="C70" s="55">
        <v>23032014000192</v>
      </c>
      <c r="D70" s="28" t="s">
        <v>425</v>
      </c>
      <c r="E70" s="52" t="s">
        <v>561</v>
      </c>
      <c r="F70" s="50" t="s">
        <v>563</v>
      </c>
      <c r="G70" s="29">
        <v>45044</v>
      </c>
      <c r="H70" s="27" t="s">
        <v>564</v>
      </c>
      <c r="I70" s="30">
        <v>1081.5</v>
      </c>
      <c r="J70" s="29">
        <v>45044</v>
      </c>
      <c r="K70" s="28" t="s">
        <v>24</v>
      </c>
      <c r="L70" s="30">
        <f>1027.42+54.08</f>
        <v>1081.5</v>
      </c>
      <c r="M70" s="27" t="s">
        <v>562</v>
      </c>
    </row>
    <row r="71" spans="1:14">
      <c r="A71" s="45" t="s">
        <v>14</v>
      </c>
      <c r="B71" s="45"/>
      <c r="C71" s="45"/>
      <c r="D71" s="1"/>
      <c r="J71" s="42"/>
      <c r="K71" s="43"/>
      <c r="L71" s="42"/>
      <c r="N71" s="26"/>
    </row>
    <row r="72" spans="1:14">
      <c r="A72" s="13" t="str">
        <f>Bens!A61</f>
        <v>Data da última atualização: 12/05/2023</v>
      </c>
      <c r="B72" s="32"/>
      <c r="C72" s="1"/>
      <c r="D72" s="17"/>
      <c r="N72" s="26"/>
    </row>
    <row r="73" spans="1:14">
      <c r="A73" s="66" t="s">
        <v>17</v>
      </c>
      <c r="B73" s="66"/>
      <c r="C73" s="66"/>
      <c r="D73" s="66"/>
      <c r="N73" s="26"/>
    </row>
    <row r="74" spans="1:14">
      <c r="A74" s="66" t="s">
        <v>18</v>
      </c>
      <c r="B74" s="66"/>
      <c r="C74" s="66"/>
      <c r="D74" s="66"/>
      <c r="N74" s="26"/>
    </row>
    <row r="75" spans="1:14">
      <c r="A75" s="44" t="s">
        <v>19</v>
      </c>
      <c r="B75" s="44"/>
      <c r="C75" s="44"/>
      <c r="D75" s="17"/>
      <c r="N75" s="26"/>
    </row>
    <row r="76" spans="1:14">
      <c r="N76" s="26"/>
    </row>
    <row r="77" spans="1:14">
      <c r="N77" s="26"/>
    </row>
    <row r="78" spans="1:14" s="26" customFormat="1">
      <c r="A78"/>
      <c r="B78"/>
      <c r="C78"/>
      <c r="D78"/>
      <c r="E78" s="36"/>
      <c r="F78" s="34"/>
      <c r="G78"/>
      <c r="H78"/>
      <c r="I78"/>
      <c r="J78"/>
      <c r="K78"/>
      <c r="L78"/>
      <c r="M78"/>
    </row>
    <row r="79" spans="1:14">
      <c r="N79" s="26"/>
    </row>
    <row r="80" spans="1:14">
      <c r="N80" s="26"/>
    </row>
    <row r="81" spans="1:14">
      <c r="N81" s="26"/>
    </row>
    <row r="82" spans="1:14">
      <c r="N82" s="26"/>
    </row>
    <row r="83" spans="1:14">
      <c r="N83" s="26"/>
    </row>
    <row r="84" spans="1:14">
      <c r="N84" s="26"/>
    </row>
    <row r="85" spans="1:14">
      <c r="N85" s="26"/>
    </row>
    <row r="86" spans="1:14">
      <c r="N86" s="26"/>
    </row>
    <row r="87" spans="1:14">
      <c r="N87" s="26"/>
    </row>
    <row r="88" spans="1:14">
      <c r="N88" s="26"/>
    </row>
    <row r="89" spans="1:14" s="26" customFormat="1">
      <c r="A89"/>
      <c r="B89"/>
      <c r="C89"/>
      <c r="D89"/>
      <c r="E89" s="36"/>
      <c r="F89" s="34"/>
      <c r="G89"/>
      <c r="H89"/>
      <c r="I89"/>
      <c r="J89"/>
      <c r="K89"/>
      <c r="L89"/>
      <c r="M89"/>
    </row>
    <row r="90" spans="1:14" s="26" customFormat="1">
      <c r="A90"/>
      <c r="B90"/>
      <c r="C90"/>
      <c r="D90"/>
      <c r="E90" s="36"/>
      <c r="F90" s="34"/>
      <c r="G90"/>
      <c r="H90"/>
      <c r="I90"/>
      <c r="J90"/>
      <c r="K90"/>
      <c r="L90"/>
      <c r="M90"/>
    </row>
    <row r="91" spans="1:14" s="26" customFormat="1">
      <c r="A91"/>
      <c r="B91"/>
      <c r="C91"/>
      <c r="D91"/>
      <c r="E91" s="36"/>
      <c r="F91" s="34"/>
      <c r="G91"/>
      <c r="H91"/>
      <c r="I91"/>
      <c r="J91"/>
      <c r="K91"/>
      <c r="L91"/>
      <c r="M91"/>
    </row>
    <row r="92" spans="1:14" s="26" customFormat="1">
      <c r="A92"/>
      <c r="B92"/>
      <c r="C92"/>
      <c r="D92"/>
      <c r="E92" s="36"/>
      <c r="F92" s="34"/>
      <c r="G92"/>
      <c r="H92"/>
      <c r="I92"/>
      <c r="J92"/>
      <c r="K92"/>
      <c r="L92"/>
      <c r="M92"/>
    </row>
    <row r="93" spans="1:14" s="26" customFormat="1">
      <c r="A93"/>
      <c r="B93"/>
      <c r="C93"/>
      <c r="D93"/>
      <c r="E93" s="36"/>
      <c r="F93" s="34"/>
      <c r="G93"/>
      <c r="H93"/>
      <c r="I93"/>
      <c r="J93"/>
      <c r="K93"/>
      <c r="L93"/>
      <c r="M93"/>
    </row>
    <row r="94" spans="1:14" s="26" customFormat="1">
      <c r="A94"/>
      <c r="B94"/>
      <c r="C94"/>
      <c r="D94"/>
      <c r="E94" s="36"/>
      <c r="F94" s="34"/>
      <c r="G94"/>
      <c r="H94"/>
      <c r="I94"/>
      <c r="J94"/>
      <c r="K94"/>
      <c r="L94"/>
      <c r="M94"/>
    </row>
    <row r="95" spans="1:14" s="26" customFormat="1">
      <c r="A95"/>
      <c r="B95"/>
      <c r="C95"/>
      <c r="D95"/>
      <c r="E95" s="36"/>
      <c r="F95" s="34"/>
      <c r="G95"/>
      <c r="H95"/>
      <c r="I95"/>
      <c r="J95"/>
      <c r="K95"/>
      <c r="L95"/>
      <c r="M95"/>
    </row>
    <row r="96" spans="1:14">
      <c r="N96" s="26"/>
    </row>
    <row r="97" spans="14:14">
      <c r="N97" s="26"/>
    </row>
    <row r="98" spans="14:14">
      <c r="N98" s="26"/>
    </row>
    <row r="99" spans="14:14">
      <c r="N99" s="26"/>
    </row>
    <row r="100" spans="14:14">
      <c r="N100" s="26"/>
    </row>
    <row r="101" spans="14:14">
      <c r="N101" s="26"/>
    </row>
    <row r="102" spans="14:14">
      <c r="N102" s="26"/>
    </row>
    <row r="103" spans="14:14">
      <c r="N103" s="26"/>
    </row>
    <row r="104" spans="14:14">
      <c r="N104" s="26"/>
    </row>
    <row r="105" spans="14:14">
      <c r="N105" s="26"/>
    </row>
    <row r="106" spans="14:14">
      <c r="N106" s="26"/>
    </row>
    <row r="107" spans="14:14">
      <c r="N107" s="26"/>
    </row>
    <row r="108" spans="14:14">
      <c r="N108" s="26"/>
    </row>
    <row r="109" spans="14:14">
      <c r="N109" s="26"/>
    </row>
    <row r="110" spans="14:14">
      <c r="N110" s="26"/>
    </row>
    <row r="111" spans="14:14">
      <c r="N111" s="26"/>
    </row>
    <row r="112" spans="14:14">
      <c r="N112" s="26"/>
    </row>
    <row r="113" spans="1:14">
      <c r="N113" s="26"/>
    </row>
    <row r="114" spans="1:14">
      <c r="N114" s="26"/>
    </row>
    <row r="115" spans="1:14">
      <c r="N115" s="26"/>
    </row>
    <row r="116" spans="1:14" s="26" customFormat="1">
      <c r="A116"/>
      <c r="B116"/>
      <c r="C116"/>
      <c r="D116"/>
      <c r="E116" s="36"/>
      <c r="F116" s="34"/>
      <c r="G116"/>
      <c r="H116"/>
      <c r="I116"/>
      <c r="J116"/>
      <c r="K116"/>
      <c r="L116"/>
      <c r="M116"/>
    </row>
    <row r="117" spans="1:14">
      <c r="N117" s="26"/>
    </row>
    <row r="118" spans="1:14">
      <c r="N118" s="26"/>
    </row>
    <row r="119" spans="1:14">
      <c r="N119" s="26"/>
    </row>
    <row r="120" spans="1:14">
      <c r="N120" s="26"/>
    </row>
    <row r="121" spans="1:14">
      <c r="N121" s="26"/>
    </row>
    <row r="122" spans="1:14">
      <c r="N122" s="26"/>
    </row>
    <row r="123" spans="1:14">
      <c r="N123" s="26"/>
    </row>
    <row r="124" spans="1:14">
      <c r="N124" s="26"/>
    </row>
    <row r="125" spans="1:14">
      <c r="N125" s="26"/>
    </row>
    <row r="126" spans="1:14">
      <c r="N126" s="26"/>
    </row>
    <row r="127" spans="1:14">
      <c r="N127" s="26"/>
    </row>
    <row r="128" spans="1:14">
      <c r="N128" s="26"/>
    </row>
    <row r="129" spans="14:14">
      <c r="N129" s="26"/>
    </row>
    <row r="130" spans="14:14">
      <c r="N130" s="26"/>
    </row>
    <row r="131" spans="14:14">
      <c r="N131" s="26"/>
    </row>
    <row r="132" spans="14:14">
      <c r="N132" s="26"/>
    </row>
    <row r="133" spans="14:14">
      <c r="N133" s="26"/>
    </row>
    <row r="134" spans="14:14">
      <c r="N134" s="26"/>
    </row>
    <row r="135" spans="14:14">
      <c r="N135" s="26"/>
    </row>
    <row r="136" spans="14:14">
      <c r="N136" s="26"/>
    </row>
    <row r="137" spans="14:14">
      <c r="N137" s="26"/>
    </row>
    <row r="138" spans="14:14">
      <c r="N138" s="26"/>
    </row>
    <row r="139" spans="14:14">
      <c r="N139" s="26"/>
    </row>
    <row r="140" spans="14:14">
      <c r="N140" s="26"/>
    </row>
    <row r="141" spans="14:14">
      <c r="N141" s="26"/>
    </row>
    <row r="142" spans="14:14">
      <c r="N142" s="26"/>
    </row>
    <row r="143" spans="14:14">
      <c r="N143" s="26"/>
    </row>
    <row r="144" spans="14:14" ht="148.5" customHeight="1">
      <c r="N144" s="26"/>
    </row>
    <row r="145" spans="14:14">
      <c r="N145" s="26"/>
    </row>
    <row r="146" spans="14:14">
      <c r="N146" s="26"/>
    </row>
    <row r="147" spans="14:14">
      <c r="N147" s="26"/>
    </row>
    <row r="148" spans="14:14">
      <c r="N148" s="26"/>
    </row>
    <row r="149" spans="14:14">
      <c r="N149" s="26"/>
    </row>
    <row r="150" spans="14:14">
      <c r="N150" s="26"/>
    </row>
    <row r="151" spans="14:14">
      <c r="N151" s="26"/>
    </row>
    <row r="152" spans="14:14">
      <c r="N152" s="26"/>
    </row>
    <row r="153" spans="14:14">
      <c r="N153" s="26"/>
    </row>
    <row r="154" spans="14:14">
      <c r="N154" s="26"/>
    </row>
    <row r="155" spans="14:14">
      <c r="N155" s="26"/>
    </row>
    <row r="156" spans="14:14">
      <c r="N156" s="26"/>
    </row>
    <row r="157" spans="14:14">
      <c r="N157" s="26"/>
    </row>
    <row r="158" spans="14:14">
      <c r="N158" s="26"/>
    </row>
    <row r="159" spans="14:14">
      <c r="N159" s="26"/>
    </row>
    <row r="160" spans="14:14">
      <c r="N160" s="26"/>
    </row>
    <row r="161" spans="14:14">
      <c r="N161" s="26"/>
    </row>
    <row r="162" spans="14:14">
      <c r="N162" s="26"/>
    </row>
    <row r="163" spans="14:14">
      <c r="N163" s="26"/>
    </row>
    <row r="164" spans="14:14">
      <c r="N164" s="26"/>
    </row>
    <row r="165" spans="14:14">
      <c r="N165" s="26"/>
    </row>
    <row r="166" spans="14:14">
      <c r="N166" s="26"/>
    </row>
    <row r="167" spans="14:14">
      <c r="N167" s="26"/>
    </row>
  </sheetData>
  <autoFilter ref="F1:F167"/>
  <mergeCells count="5">
    <mergeCell ref="A2:M2"/>
    <mergeCell ref="A3:E3"/>
    <mergeCell ref="A5:L5"/>
    <mergeCell ref="A73:D73"/>
    <mergeCell ref="A74:D74"/>
  </mergeCells>
  <conditionalFormatting sqref="C33 C36:C38 C40:C41 C46:C52 C54:C55 C57:C59 C61:C63 C65:C67 C69:C70 C7:C23">
    <cfRule type="cellIs" dxfId="47" priority="43" operator="between">
      <formula>111111111</formula>
      <formula>99999999999</formula>
    </cfRule>
    <cfRule type="cellIs" dxfId="46" priority="44" operator="between">
      <formula>111111111111</formula>
      <formula>99999999999999</formula>
    </cfRule>
  </conditionalFormatting>
  <conditionalFormatting sqref="C24">
    <cfRule type="cellIs" dxfId="45" priority="41" operator="between">
      <formula>111111111</formula>
      <formula>99999999999</formula>
    </cfRule>
    <cfRule type="cellIs" dxfId="44" priority="42" operator="between">
      <formula>111111111111</formula>
      <formula>99999999999999</formula>
    </cfRule>
  </conditionalFormatting>
  <conditionalFormatting sqref="C25">
    <cfRule type="cellIs" dxfId="43" priority="39" operator="between">
      <formula>111111111</formula>
      <formula>99999999999</formula>
    </cfRule>
    <cfRule type="cellIs" dxfId="42" priority="40" operator="between">
      <formula>111111111111</formula>
      <formula>99999999999999</formula>
    </cfRule>
  </conditionalFormatting>
  <conditionalFormatting sqref="C26">
    <cfRule type="cellIs" dxfId="41" priority="37" operator="between">
      <formula>111111111</formula>
      <formula>99999999999</formula>
    </cfRule>
    <cfRule type="cellIs" dxfId="40" priority="38" operator="between">
      <formula>111111111111</formula>
      <formula>99999999999999</formula>
    </cfRule>
  </conditionalFormatting>
  <conditionalFormatting sqref="C27">
    <cfRule type="cellIs" dxfId="39" priority="35" operator="between">
      <formula>111111111</formula>
      <formula>99999999999</formula>
    </cfRule>
    <cfRule type="cellIs" dxfId="38" priority="36" operator="between">
      <formula>111111111111</formula>
      <formula>99999999999999</formula>
    </cfRule>
  </conditionalFormatting>
  <conditionalFormatting sqref="C28">
    <cfRule type="cellIs" dxfId="37" priority="33" operator="between">
      <formula>111111111</formula>
      <formula>99999999999</formula>
    </cfRule>
    <cfRule type="cellIs" dxfId="36" priority="34" operator="between">
      <formula>111111111111</formula>
      <formula>99999999999999</formula>
    </cfRule>
  </conditionalFormatting>
  <conditionalFormatting sqref="C29">
    <cfRule type="cellIs" dxfId="35" priority="31" operator="between">
      <formula>111111111</formula>
      <formula>99999999999</formula>
    </cfRule>
    <cfRule type="cellIs" dxfId="34" priority="32" operator="between">
      <formula>111111111111</formula>
      <formula>99999999999999</formula>
    </cfRule>
  </conditionalFormatting>
  <conditionalFormatting sqref="C30">
    <cfRule type="cellIs" dxfId="33" priority="29" operator="between">
      <formula>111111111</formula>
      <formula>99999999999</formula>
    </cfRule>
    <cfRule type="cellIs" dxfId="32" priority="30" operator="between">
      <formula>111111111111</formula>
      <formula>99999999999999</formula>
    </cfRule>
  </conditionalFormatting>
  <conditionalFormatting sqref="C31">
    <cfRule type="cellIs" dxfId="31" priority="27" operator="between">
      <formula>111111111</formula>
      <formula>99999999999</formula>
    </cfRule>
    <cfRule type="cellIs" dxfId="30" priority="28" operator="between">
      <formula>111111111111</formula>
      <formula>99999999999999</formula>
    </cfRule>
  </conditionalFormatting>
  <conditionalFormatting sqref="C32">
    <cfRule type="cellIs" dxfId="29" priority="25" operator="between">
      <formula>111111111</formula>
      <formula>99999999999</formula>
    </cfRule>
    <cfRule type="cellIs" dxfId="28" priority="26" operator="between">
      <formula>111111111111</formula>
      <formula>99999999999999</formula>
    </cfRule>
  </conditionalFormatting>
  <conditionalFormatting sqref="C34">
    <cfRule type="cellIs" dxfId="27" priority="23" operator="between">
      <formula>111111111</formula>
      <formula>99999999999</formula>
    </cfRule>
    <cfRule type="cellIs" dxfId="26" priority="24" operator="between">
      <formula>111111111111</formula>
      <formula>99999999999999</formula>
    </cfRule>
  </conditionalFormatting>
  <conditionalFormatting sqref="C35">
    <cfRule type="cellIs" dxfId="25" priority="21" operator="between">
      <formula>111111111</formula>
      <formula>99999999999</formula>
    </cfRule>
    <cfRule type="cellIs" dxfId="24" priority="22" operator="between">
      <formula>111111111111</formula>
      <formula>99999999999999</formula>
    </cfRule>
  </conditionalFormatting>
  <conditionalFormatting sqref="C39">
    <cfRule type="cellIs" dxfId="23" priority="19" operator="between">
      <formula>111111111</formula>
      <formula>99999999999</formula>
    </cfRule>
    <cfRule type="cellIs" dxfId="22" priority="20" operator="between">
      <formula>111111111111</formula>
      <formula>99999999999999</formula>
    </cfRule>
  </conditionalFormatting>
  <conditionalFormatting sqref="C42">
    <cfRule type="cellIs" dxfId="21" priority="17" operator="between">
      <formula>111111111</formula>
      <formula>99999999999</formula>
    </cfRule>
    <cfRule type="cellIs" dxfId="20" priority="18" operator="between">
      <formula>111111111111</formula>
      <formula>99999999999999</formula>
    </cfRule>
  </conditionalFormatting>
  <conditionalFormatting sqref="C43">
    <cfRule type="cellIs" dxfId="19" priority="15" operator="between">
      <formula>111111111</formula>
      <formula>99999999999</formula>
    </cfRule>
    <cfRule type="cellIs" dxfId="18" priority="16" operator="between">
      <formula>111111111111</formula>
      <formula>99999999999999</formula>
    </cfRule>
  </conditionalFormatting>
  <conditionalFormatting sqref="C44">
    <cfRule type="cellIs" dxfId="17" priority="13" operator="between">
      <formula>111111111</formula>
      <formula>99999999999</formula>
    </cfRule>
    <cfRule type="cellIs" dxfId="16" priority="14" operator="between">
      <formula>111111111111</formula>
      <formula>99999999999999</formula>
    </cfRule>
  </conditionalFormatting>
  <conditionalFormatting sqref="C45">
    <cfRule type="cellIs" dxfId="15" priority="11" operator="between">
      <formula>111111111</formula>
      <formula>99999999999</formula>
    </cfRule>
    <cfRule type="cellIs" dxfId="14" priority="12" operator="between">
      <formula>111111111111</formula>
      <formula>99999999999999</formula>
    </cfRule>
  </conditionalFormatting>
  <conditionalFormatting sqref="C53">
    <cfRule type="cellIs" dxfId="13" priority="9" operator="between">
      <formula>111111111</formula>
      <formula>99999999999</formula>
    </cfRule>
    <cfRule type="cellIs" dxfId="12" priority="10" operator="between">
      <formula>111111111111</formula>
      <formula>99999999999999</formula>
    </cfRule>
  </conditionalFormatting>
  <conditionalFormatting sqref="C56">
    <cfRule type="cellIs" dxfId="11" priority="7" operator="between">
      <formula>111111111</formula>
      <formula>99999999999</formula>
    </cfRule>
    <cfRule type="cellIs" dxfId="10" priority="8" operator="between">
      <formula>111111111111</formula>
      <formula>99999999999999</formula>
    </cfRule>
  </conditionalFormatting>
  <conditionalFormatting sqref="C60">
    <cfRule type="cellIs" dxfId="9" priority="5" operator="between">
      <formula>111111111</formula>
      <formula>99999999999</formula>
    </cfRule>
    <cfRule type="cellIs" dxfId="8" priority="6" operator="between">
      <formula>111111111111</formula>
      <formula>99999999999999</formula>
    </cfRule>
  </conditionalFormatting>
  <conditionalFormatting sqref="C64">
    <cfRule type="cellIs" dxfId="7" priority="3" operator="between">
      <formula>111111111</formula>
      <formula>99999999999</formula>
    </cfRule>
    <cfRule type="cellIs" dxfId="6" priority="4" operator="between">
      <formula>111111111111</formula>
      <formula>99999999999999</formula>
    </cfRule>
  </conditionalFormatting>
  <conditionalFormatting sqref="C68">
    <cfRule type="cellIs" dxfId="5" priority="1" operator="between">
      <formula>111111111</formula>
      <formula>99999999999</formula>
    </cfRule>
    <cfRule type="cellIs" dxfId="4" priority="2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E7" r:id="rId4"/>
    <hyperlink ref="E8" r:id="rId5"/>
    <hyperlink ref="E70" r:id="rId6" display="https://www.mpam.mp.br/images/4_TA_%C3%A0_CT_n.%C2%BA_024-2018_-_MP-PGJ_b7a86.pdf"/>
    <hyperlink ref="E63" r:id="rId7"/>
    <hyperlink ref="E64" r:id="rId8"/>
    <hyperlink ref="E66" r:id="rId9"/>
    <hyperlink ref="E24" r:id="rId10"/>
    <hyperlink ref="E23" r:id="rId11"/>
    <hyperlink ref="E48" r:id="rId12"/>
    <hyperlink ref="E46" r:id="rId13"/>
    <hyperlink ref="E18" r:id="rId14"/>
    <hyperlink ref="E17" r:id="rId15"/>
    <hyperlink ref="E57" r:id="rId16"/>
    <hyperlink ref="E54" r:id="rId17"/>
    <hyperlink ref="E61" r:id="rId18"/>
    <hyperlink ref="E14" r:id="rId19"/>
    <hyperlink ref="E62" r:id="rId20"/>
    <hyperlink ref="E51" r:id="rId21"/>
    <hyperlink ref="E40" r:id="rId22"/>
    <hyperlink ref="E13" r:id="rId23"/>
    <hyperlink ref="E36" r:id="rId24"/>
    <hyperlink ref="E41" r:id="rId25"/>
    <hyperlink ref="E49" r:id="rId26"/>
    <hyperlink ref="E19" r:id="rId27"/>
    <hyperlink ref="E59" r:id="rId28"/>
    <hyperlink ref="E60" r:id="rId29"/>
    <hyperlink ref="E20" r:id="rId30"/>
    <hyperlink ref="E38" r:id="rId31"/>
    <hyperlink ref="E39" r:id="rId32"/>
    <hyperlink ref="E65" r:id="rId33"/>
    <hyperlink ref="E52" r:id="rId34"/>
    <hyperlink ref="E53" r:id="rId35" display="https://www.mpam.mp.br/images/3_TA_%C3%A0_CT_n.%C2%BA_018-2019_-_MP-PGJ_bcff4.pdf"/>
    <hyperlink ref="E55" r:id="rId36"/>
    <hyperlink ref="E56" r:id="rId37"/>
    <hyperlink ref="E21" r:id="rId38"/>
    <hyperlink ref="E58" r:id="rId39"/>
    <hyperlink ref="E67" r:id="rId40"/>
    <hyperlink ref="E68" r:id="rId41"/>
    <hyperlink ref="E12" r:id="rId42"/>
    <hyperlink ref="E15" r:id="rId43"/>
    <hyperlink ref="E16" r:id="rId44" display="https://www.mpam.mp.br/images/1%C2%BA_TA_ao_CT_002-2020_-_MP-PGJ_47141.pdf"/>
    <hyperlink ref="E11" r:id="rId45"/>
    <hyperlink ref="E50" r:id="rId46"/>
    <hyperlink ref="E33" r:id="rId47"/>
    <hyperlink ref="E34" r:id="rId48"/>
    <hyperlink ref="E69" r:id="rId49" display="https://www.mpam.mp.br/images/4_TA_%C3%A0_CT_n.%C2%BA_020-2018_-PGJ-MP_f580a.pdf"/>
    <hyperlink ref="E25" r:id="rId50"/>
    <hyperlink ref="E26" r:id="rId51"/>
    <hyperlink ref="E27" r:id="rId52"/>
    <hyperlink ref="E28" r:id="rId53"/>
    <hyperlink ref="E29" r:id="rId54"/>
    <hyperlink ref="E30" r:id="rId55"/>
    <hyperlink ref="E31" r:id="rId56"/>
    <hyperlink ref="E32" r:id="rId57"/>
    <hyperlink ref="E42" r:id="rId58"/>
    <hyperlink ref="E43" r:id="rId59"/>
    <hyperlink ref="E44" r:id="rId60"/>
    <hyperlink ref="E45" r:id="rId61"/>
    <hyperlink ref="E35" r:id="rId62"/>
    <hyperlink ref="F14" r:id="rId63"/>
    <hyperlink ref="F20" r:id="rId64"/>
    <hyperlink ref="F23" r:id="rId65"/>
    <hyperlink ref="F24" r:id="rId66"/>
    <hyperlink ref="F25" r:id="rId67"/>
    <hyperlink ref="F26" r:id="rId68"/>
    <hyperlink ref="F27" r:id="rId69"/>
    <hyperlink ref="F28" r:id="rId70"/>
    <hyperlink ref="F29" r:id="rId71"/>
    <hyperlink ref="F30" r:id="rId72"/>
    <hyperlink ref="F31" r:id="rId73"/>
    <hyperlink ref="F32" r:id="rId74"/>
    <hyperlink ref="F38" r:id="rId75"/>
    <hyperlink ref="F39" r:id="rId76"/>
    <hyperlink ref="F42" r:id="rId77"/>
    <hyperlink ref="F43" r:id="rId78"/>
    <hyperlink ref="F44" r:id="rId79"/>
    <hyperlink ref="F45" r:id="rId80"/>
    <hyperlink ref="F48" r:id="rId81"/>
    <hyperlink ref="F49" r:id="rId82"/>
    <hyperlink ref="F50" r:id="rId83"/>
    <hyperlink ref="F51" r:id="rId84"/>
    <hyperlink ref="F52" r:id="rId85"/>
    <hyperlink ref="F53" r:id="rId86"/>
    <hyperlink ref="F62" r:id="rId87"/>
    <hyperlink ref="F63" r:id="rId88"/>
    <hyperlink ref="F64" r:id="rId89"/>
    <hyperlink ref="F65" r:id="rId90"/>
    <hyperlink ref="F10" r:id="rId91"/>
    <hyperlink ref="F11" r:id="rId92"/>
    <hyperlink ref="F12" r:id="rId93"/>
    <hyperlink ref="F13" r:id="rId94"/>
    <hyperlink ref="F15" r:id="rId95"/>
    <hyperlink ref="F16" r:id="rId96"/>
    <hyperlink ref="F17" r:id="rId97"/>
    <hyperlink ref="F18" r:id="rId98"/>
    <hyperlink ref="F19" r:id="rId99"/>
    <hyperlink ref="F21" r:id="rId100"/>
    <hyperlink ref="F22" r:id="rId101"/>
    <hyperlink ref="F33" r:id="rId102"/>
    <hyperlink ref="F34" r:id="rId103"/>
    <hyperlink ref="F35" r:id="rId104"/>
    <hyperlink ref="F36" r:id="rId105"/>
    <hyperlink ref="F37" r:id="rId106"/>
    <hyperlink ref="F40" r:id="rId107"/>
    <hyperlink ref="F41" r:id="rId108"/>
    <hyperlink ref="F46" r:id="rId109"/>
    <hyperlink ref="F47" r:id="rId110"/>
    <hyperlink ref="F54" r:id="rId111"/>
    <hyperlink ref="F55" r:id="rId112"/>
    <hyperlink ref="F56" r:id="rId113"/>
    <hyperlink ref="F57" r:id="rId114"/>
    <hyperlink ref="F58" r:id="rId115"/>
    <hyperlink ref="F59" r:id="rId116"/>
    <hyperlink ref="F60" r:id="rId117"/>
    <hyperlink ref="F61" r:id="rId118"/>
    <hyperlink ref="F66" r:id="rId119"/>
    <hyperlink ref="F67" r:id="rId120"/>
    <hyperlink ref="F68" r:id="rId121"/>
    <hyperlink ref="F69" r:id="rId122"/>
    <hyperlink ref="F70" r:id="rId123"/>
  </hyperlinks>
  <pageMargins left="0.23622047244094491" right="0.23622047244094491" top="0.35433070866141736" bottom="0.74803149606299213" header="0.31496062992125984" footer="0.31496062992125984"/>
  <pageSetup scale="43" orientation="portrait" r:id="rId124"/>
  <drawing r:id="rId1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85" zoomScaleNormal="85" workbookViewId="0">
      <selection activeCell="K7" sqref="K7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1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7"/>
      <c r="D1" s="17"/>
      <c r="G1" s="1"/>
      <c r="H1" s="1"/>
      <c r="I1" s="1"/>
      <c r="J1" s="17"/>
    </row>
    <row r="2" spans="1:14" ht="18">
      <c r="A2" s="63" t="str">
        <f>Bens!A2</f>
        <v>ABRIL/2023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4" ht="20.25">
      <c r="A3" s="64" t="s">
        <v>0</v>
      </c>
      <c r="B3" s="64"/>
      <c r="C3" s="64"/>
      <c r="D3" s="64"/>
      <c r="E3" s="64"/>
      <c r="G3" s="1"/>
      <c r="H3" s="1"/>
      <c r="I3" s="1"/>
      <c r="J3" s="17"/>
    </row>
    <row r="5" spans="1:14" ht="18">
      <c r="A5" s="65" t="s">
        <v>16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4" ht="31.5">
      <c r="A6" s="14" t="s">
        <v>1</v>
      </c>
      <c r="B6" s="14" t="s">
        <v>2</v>
      </c>
      <c r="C6" s="15" t="s">
        <v>3</v>
      </c>
      <c r="D6" s="15" t="s">
        <v>4</v>
      </c>
      <c r="E6" s="15" t="s">
        <v>5</v>
      </c>
      <c r="F6" s="14" t="s">
        <v>6</v>
      </c>
      <c r="G6" s="14" t="s">
        <v>7</v>
      </c>
      <c r="H6" s="16" t="s">
        <v>8</v>
      </c>
      <c r="I6" s="16" t="s">
        <v>9</v>
      </c>
      <c r="J6" s="15" t="s">
        <v>10</v>
      </c>
      <c r="K6" s="15" t="s">
        <v>11</v>
      </c>
      <c r="L6" s="15" t="s">
        <v>12</v>
      </c>
      <c r="M6" s="8" t="s">
        <v>13</v>
      </c>
    </row>
    <row r="7" spans="1:14" ht="135">
      <c r="A7" s="22" t="s">
        <v>189</v>
      </c>
      <c r="B7" s="23">
        <v>1</v>
      </c>
      <c r="C7" s="55">
        <v>6539432000151</v>
      </c>
      <c r="D7" s="28" t="s">
        <v>446</v>
      </c>
      <c r="E7" s="52" t="s">
        <v>447</v>
      </c>
      <c r="F7" s="50" t="s">
        <v>449</v>
      </c>
      <c r="G7" s="29">
        <v>45035</v>
      </c>
      <c r="H7" s="27" t="s">
        <v>450</v>
      </c>
      <c r="I7" s="35">
        <v>180880.9</v>
      </c>
      <c r="J7" s="54">
        <v>45036</v>
      </c>
      <c r="K7" s="28" t="s">
        <v>24</v>
      </c>
      <c r="L7" s="35">
        <f>164601.62+3617.62+9948.45+2713.21</f>
        <v>180880.9</v>
      </c>
      <c r="M7" s="27" t="s">
        <v>448</v>
      </c>
      <c r="N7" s="31"/>
    </row>
    <row r="8" spans="1:14" ht="150">
      <c r="A8" s="22" t="s">
        <v>189</v>
      </c>
      <c r="B8" s="23">
        <v>2</v>
      </c>
      <c r="C8" s="55">
        <v>6539432000151</v>
      </c>
      <c r="D8" s="28" t="s">
        <v>446</v>
      </c>
      <c r="E8" s="52" t="s">
        <v>530</v>
      </c>
      <c r="F8" s="50" t="s">
        <v>532</v>
      </c>
      <c r="G8" s="29">
        <v>45040</v>
      </c>
      <c r="H8" s="27" t="s">
        <v>533</v>
      </c>
      <c r="I8" s="59">
        <v>44160.71</v>
      </c>
      <c r="J8" s="54">
        <v>45040</v>
      </c>
      <c r="K8" s="28" t="s">
        <v>24</v>
      </c>
      <c r="L8" s="35">
        <f>40186.25+883.21+2428.84+662.41</f>
        <v>44160.710000000006</v>
      </c>
      <c r="M8" s="27" t="s">
        <v>531</v>
      </c>
      <c r="N8" s="31"/>
    </row>
    <row r="9" spans="1:14">
      <c r="A9" s="21" t="s">
        <v>14</v>
      </c>
      <c r="B9" s="21"/>
      <c r="C9" s="21"/>
      <c r="D9" s="1"/>
      <c r="N9" s="26"/>
    </row>
    <row r="10" spans="1:14">
      <c r="A10" s="13" t="str">
        <f>Bens!A61</f>
        <v>Data da última atualização: 12/05/2023</v>
      </c>
      <c r="B10" s="32"/>
      <c r="C10" s="1"/>
      <c r="D10" s="17"/>
    </row>
    <row r="11" spans="1:14">
      <c r="A11" s="66" t="s">
        <v>17</v>
      </c>
      <c r="B11" s="66"/>
      <c r="C11" s="66"/>
      <c r="D11" s="66"/>
    </row>
    <row r="12" spans="1:14">
      <c r="A12" s="66" t="s">
        <v>18</v>
      </c>
      <c r="B12" s="66"/>
      <c r="C12" s="66"/>
      <c r="D12" s="66"/>
    </row>
    <row r="13" spans="1:14">
      <c r="A13" s="20" t="s">
        <v>19</v>
      </c>
      <c r="B13" s="20"/>
      <c r="C13" s="20"/>
      <c r="D13" s="17"/>
    </row>
  </sheetData>
  <mergeCells count="5">
    <mergeCell ref="A2:M2"/>
    <mergeCell ref="A3:E3"/>
    <mergeCell ref="A5:L5"/>
    <mergeCell ref="A11:D11"/>
    <mergeCell ref="A12:D12"/>
  </mergeCells>
  <conditionalFormatting sqref="C7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/>
    <hyperlink ref="E8" r:id="rId2" display="https://www.mpam.mp.br/images/CT_35-2022_-_MP-PGJ_2d7a4.pdf"/>
    <hyperlink ref="F8" r:id="rId3"/>
    <hyperlink ref="F7" r:id="rId4"/>
  </hyperlinks>
  <pageMargins left="0.23622047244094491" right="0.23622047244094491" top="0.35433070866141736" bottom="0.74803149606299213" header="0.31496062992125984" footer="0.31496062992125984"/>
  <pageSetup scale="43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Bens</vt:lpstr>
      <vt:lpstr>Locações</vt:lpstr>
      <vt:lpstr>Serviços</vt:lpstr>
      <vt:lpstr>Obras</vt:lpstr>
      <vt:lpstr>Obras!Area_de_impressao</vt:lpstr>
      <vt:lpstr>Serviços!Area_de_impressao</vt:lpstr>
      <vt:lpstr>Bens!Titulos_de_impressao</vt:lpstr>
      <vt:lpstr>Locações!Titulos_de_impressao</vt:lpstr>
      <vt:lpstr>Obras!Titulos_de_impressao</vt:lpstr>
      <vt:lpstr>Serviços!Titulos_de_impressao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Morais Fernandes</dc:creator>
  <cp:keywords/>
  <dc:description/>
  <cp:lastModifiedBy>Marchel Bruno Souza Costa</cp:lastModifiedBy>
  <cp:revision>15</cp:revision>
  <cp:lastPrinted>2024-03-19T14:18:28Z</cp:lastPrinted>
  <dcterms:created xsi:type="dcterms:W3CDTF">2021-09-30T13:08:24Z</dcterms:created>
  <dcterms:modified xsi:type="dcterms:W3CDTF">2024-03-19T14:18:37Z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