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DOF\ANO 2023\TRANSPARÊNCIA\6 -  ORDEM CRONOLÓGICA DE PAGAMENTO\07.Julho\"/>
    </mc:Choice>
  </mc:AlternateContent>
  <bookViews>
    <workbookView xWindow="0" yWindow="0" windowWidth="28800" windowHeight="12315" activeTab="3"/>
  </bookViews>
  <sheets>
    <sheet name="Bens" sheetId="1" r:id="rId1"/>
    <sheet name="Locações" sheetId="2" r:id="rId2"/>
    <sheet name="Serviços" sheetId="3" r:id="rId3"/>
    <sheet name="Obras" sheetId="4" r:id="rId4"/>
  </sheets>
  <externalReferences>
    <externalReference r:id="rId5"/>
  </externalReferences>
  <definedNames>
    <definedName name="_xlnm._FilterDatabase" localSheetId="0" hidden="1">Bens!$D$1:$D$30</definedName>
    <definedName name="_xlnm._FilterDatabase" localSheetId="1" hidden="1">Locações!$A$6:$M$21</definedName>
    <definedName name="_xlnm._FilterDatabase" localSheetId="2" hidden="1">Serviços!$D$1:$D$151</definedName>
    <definedName name="_xlnm.Print_Area" localSheetId="3">Obras!$A$1:$M$15</definedName>
    <definedName name="_xlnm.Print_Area" localSheetId="2">Serviços!$A$1:$M$60</definedName>
    <definedName name="_xlnm.Print_Titles" localSheetId="0">Bens!$6:$6</definedName>
    <definedName name="_xlnm.Print_Titles" localSheetId="1">Locações!$6:$6</definedName>
    <definedName name="_xlnm.Print_Titles" localSheetId="3">Obras!$6:$6</definedName>
    <definedName name="_xlnm.Print_Titles" localSheetId="2">Serviços!$6:$6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4" l="1"/>
  <c r="A2" i="4"/>
  <c r="A56" i="3"/>
  <c r="L38" i="3"/>
  <c r="L37" i="3"/>
  <c r="L36" i="3"/>
  <c r="L35" i="3"/>
  <c r="L30" i="3"/>
  <c r="L19" i="3"/>
  <c r="L17" i="3"/>
  <c r="L15" i="3"/>
  <c r="L14" i="3"/>
  <c r="L8" i="3"/>
  <c r="A2" i="3"/>
  <c r="A18" i="2" l="1"/>
  <c r="L15" i="2"/>
  <c r="L14" i="2"/>
  <c r="L12" i="2"/>
  <c r="L10" i="2"/>
  <c r="L7" i="2"/>
  <c r="A2" i="2"/>
</calcChain>
</file>

<file path=xl/sharedStrings.xml><?xml version="1.0" encoding="utf-8"?>
<sst xmlns="http://schemas.openxmlformats.org/spreadsheetml/2006/main" count="610" uniqueCount="356">
  <si>
    <t>JULHO/2023</t>
  </si>
  <si>
    <t>ORDEM CRONOLÓGICA DE PAGAMENTOS – PGJ/AM</t>
  </si>
  <si>
    <r>
      <t xml:space="preserve">ORDEM CRONOLÓGICA DE PAGAMENTO DE </t>
    </r>
    <r>
      <rPr>
        <b/>
        <sz val="14"/>
        <color theme="4" tint="-0.249977111117893"/>
        <rFont val="Arial"/>
        <family val="2"/>
      </rPr>
      <t>FORNECIMENTO DE BENS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</si>
  <si>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</si>
  <si>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</si>
  <si>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</si>
  <si>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</si>
  <si>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</si>
  <si>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</si>
  <si>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</si>
  <si>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</si>
  <si>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</si>
  <si>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</si>
  <si>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</si>
  <si>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</si>
  <si>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</si>
  <si>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JULHO</t>
  </si>
  <si>
    <t xml:space="preserve"> ANDRE DE VASCONCELOS GITIRANA </t>
  </si>
  <si>
    <t>Liquidação da NE nº 2023NE0001288 - Ref. a aquisição de material de expediente (TOMBO N° 18903 a 18905), destinados às necessidades funcionais desta Procuradoria-Geral de Justiça-PGJ/AM, conf. NF-e 1578 e SEI 2023.014127.</t>
  </si>
  <si>
    <t>1578/2023</t>
  </si>
  <si>
    <t>2488/2023</t>
  </si>
  <si>
    <t>2023.014127</t>
  </si>
  <si>
    <t>Liquidação da NE nº 2023NE0000847 - Ref. a aquisição de eletrodoméstico em geral (TOMBO N° 18906), destinado a Promotoria de Justiça do Careiro da Várzea, conf. NF-e 1570 e SEI 2023.014260.</t>
  </si>
  <si>
    <t>1570/2023</t>
  </si>
  <si>
    <t>2493/2023</t>
  </si>
  <si>
    <t>2023.014260</t>
  </si>
  <si>
    <t>Liquidação da NE nº 2023NE0001075 - Ref. a aquisição de mobiliário em geral (TOMBO N° 22249 e 22250), conforme NF-e 1575 e demais documentos no PI-SEI 2023.014117.</t>
  </si>
  <si>
    <t>1575/2023</t>
  </si>
  <si>
    <t>2495/2023</t>
  </si>
  <si>
    <t>2023.014117</t>
  </si>
  <si>
    <t xml:space="preserve"> A PAGINA DISTRIBUIDORA DE LIVROS LTDA</t>
  </si>
  <si>
    <t>Liquidação da NE nº 2022NE0001314 - Ref. a aquisição de livros a serem utilizados pelo Núcleo de Apoio Técnico – NAT, (tombo n° 1000214 a 1000220), conforme NF-e n° 630720 e demais documento no PI-SEI 2023.011273.</t>
  </si>
  <si>
    <t>630720/2023</t>
  </si>
  <si>
    <t>2496/2023</t>
  </si>
  <si>
    <t>2023.011273</t>
  </si>
  <si>
    <t>Liquidação da NE nº 2023NE0001030 - Ref. a aquisição de mobiliário em geral (TOMBO N° 22248), conforme NF-e 1576 e demais documentos no PI-SEI 2023.014126.</t>
  </si>
  <si>
    <t>1576/2023</t>
  </si>
  <si>
    <t>2504/2023</t>
  </si>
  <si>
    <t>2023.014126</t>
  </si>
  <si>
    <t xml:space="preserve"> VINICIUS CHAVES DOS SANTOS</t>
  </si>
  <si>
    <t>Liquidação da NE nº 2022NE0002244 - Ref. a aquisição de eletrodoméstico com garantia total do fabricante por no mínimo 12 (doze) meses (TOMBO N° 18908), conforme NF-e 4295 e demais documentos no PI-SEI 2023.001510.</t>
  </si>
  <si>
    <t>4295/2022</t>
  </si>
  <si>
    <t>2506/2023</t>
  </si>
  <si>
    <t>2023.001510</t>
  </si>
  <si>
    <t>Liquidação da NE nº 2023NE0001019 - Ref. a aquisição de eletrodoméstico em geral (TOMBO N° 18907), conforme NF-e 1571 e demais documentos no PI-SEI 2023.014279.</t>
  </si>
  <si>
    <t>1571/2023</t>
  </si>
  <si>
    <t>2510/2023</t>
  </si>
  <si>
    <t>2023.014279</t>
  </si>
  <si>
    <t xml:space="preserve"> EBA OFFICE COMERCIO DE MAQUINAS PARA ESCRITORIO LTDA - ME</t>
  </si>
  <si>
    <t>Liquidação da NE nº 2023NE0001289 - Ref. aquisição de Material (tombo: 18901 e 18902), conforme NF-e 4707 e demais documentos no PI-SEI 2023.014239.</t>
  </si>
  <si>
    <t>4707/2023</t>
  </si>
  <si>
    <t>2518/2023</t>
  </si>
  <si>
    <t>2023.014239</t>
  </si>
  <si>
    <t xml:space="preserve"> FRONT COMERCIAL LTDA</t>
  </si>
  <si>
    <t>Liquidação da NE nº 2022NE0000856 - Ref. a aquisição de eletrodoméstico (tombo: 18932) para suprir às necessidades da Promotoria de Justiça de Maués conf. NF-e n° 1457 e SEI 2023.014559.</t>
  </si>
  <si>
    <t>1457/2023</t>
  </si>
  <si>
    <t>2540/2023</t>
  </si>
  <si>
    <t>2023.014559</t>
  </si>
  <si>
    <t xml:space="preserve"> F ALVES DOS SANTOS JUNIOR</t>
  </si>
  <si>
    <t>Liquidação da NE nº 2023NE0001072 - Ref. a aquisição de Condicionador de Ar tipo Split 12.000 Btus (TOMBO N° 22172 e 22173) - C.A. 013/2022 - MP/PGJ, conforme NF-e nº 928 e demais documentos do PI-SEI 2023.011219.</t>
  </si>
  <si>
    <t>928/2023</t>
  </si>
  <si>
    <t>2622/2023</t>
  </si>
  <si>
    <t>2023.011219</t>
  </si>
  <si>
    <t xml:space="preserve"> A F S DE MORAIS COMERCIO</t>
  </si>
  <si>
    <t>Liquidação da NE nº 2022NE0001563 - Ref. a aquisição de mobiliário (Tombo nº 22157; 18940 a 18941; 18933 a 18937), conforme NF-e n° 100 e demais documentos do PI-SEI 2023.015164.</t>
  </si>
  <si>
    <t>100/2022</t>
  </si>
  <si>
    <t>2623/2023</t>
  </si>
  <si>
    <t>2023.015164</t>
  </si>
  <si>
    <t xml:space="preserve"> PUBLIC SHOP ELETRO ELETRONICOS</t>
  </si>
  <si>
    <t>Liquidação da NE nº 2023NE0000734 - Ref- a Aquisição de Equipamentos para Foto e Vídeo, objetivando dotar a ARPC e a DEAC, órgãos integrados da estrutura administrativas da PGJ conforme NF-e 660 e SEI 2023.014667.</t>
  </si>
  <si>
    <t>660/2023</t>
  </si>
  <si>
    <t>2640/2023</t>
  </si>
  <si>
    <t>2023.014667</t>
  </si>
  <si>
    <t>Liquidação da NE nº 2023NE0000733 - Ref a Aquisição de Equipamentos para Foto e Vídeo, objetivando dotar a ARPC e a DEAC, órgãos integrados da estrutura administrativa da PGJ conforme NF-e 659, NF-e 669 (TOMBO N° 22239 A 22242) e SEI 2023.014667.</t>
  </si>
  <si>
    <t>659/2023</t>
  </si>
  <si>
    <t>2641/2023</t>
  </si>
  <si>
    <t xml:space="preserve">Liquidação da NE nº 2023NE0000733 - Ref a Aquisição de Equipamentos para Foto e Vídeo, objetivando dotar a ARPC e a DEAC, órgãos integrados da estrutura administrativa da PGJ conforme NF-e 659, NF-e 669 (TOMBO N° 22239 A 22242) e SEI 2023.014667.
</t>
  </si>
  <si>
    <t>669/2023</t>
  </si>
  <si>
    <t>2642/2023</t>
  </si>
  <si>
    <t xml:space="preserve"> THIAGO ROCHA DA SILVA (T&amp;A INSTALAÇÕES)</t>
  </si>
  <si>
    <t>Liquidação da NE nº 2023NE0001327 - Aquisição de 6 (seis) UND. DE FECHADURAS DIGITAIS ESF-DE4000B WIFI (tombo: 18953 a 18958), conforme NF-e n° 002 e demais documento no PI-SEI 2023.015397. (parte 1/2)</t>
  </si>
  <si>
    <t>002/2023</t>
  </si>
  <si>
    <t>2652/2023</t>
  </si>
  <si>
    <t>2023.015397</t>
  </si>
  <si>
    <t xml:space="preserve"> ER SOLUÇÕES INFORMÁTICA</t>
  </si>
  <si>
    <t>Liquidação da NE nº 2023NE0000121 - Ref. a aquisição de 4 (quatro) computadores tipo 3 – “notebook”, Tombos 18892 a 18895, conforme NF-e nº 160 (C.A. 005/2023 - MP/PGJ) e demais documentos no PI-SEI 2023.015581.</t>
  </si>
  <si>
    <t>160/2023</t>
  </si>
  <si>
    <t>2727/2023</t>
  </si>
  <si>
    <t>2023.015581</t>
  </si>
  <si>
    <t>Liquidação da NE nº 2023NE0000731 - Ref. a aquisição de 34 (trinta e quatro) computadores tipo 3 – “notebook”, Tombos 18858 a 18891, conforme NF-e nº 159 e demais documentos no PI-SEI 2023.015582 - C.A. 014/2023 - MP/PGJ.</t>
  </si>
  <si>
    <t>159/2023</t>
  </si>
  <si>
    <t>2728/2023</t>
  </si>
  <si>
    <t xml:space="preserve">2023.015582 </t>
  </si>
  <si>
    <t xml:space="preserve"> MOVENORTE COMERCIO E REPRESENTACOES LTDA</t>
  </si>
  <si>
    <t>Liquidação da NE nº 2023NE0001281 - Ref. a aquisição de mobiliário em geral Tombos nº 18944 a 18950, conforme NF-e nº 17895 e demais documentos no PI-SEI 2023.015909.</t>
  </si>
  <si>
    <t>17895/2023</t>
  </si>
  <si>
    <t>2729/2023</t>
  </si>
  <si>
    <t>2023.015909</t>
  </si>
  <si>
    <t>Fonte da informação: Sistema eletronico de informações (SEI) e sistema AFI. DOF/MPAM.</t>
  </si>
  <si>
    <t>Data da última atualização: 03/08/2023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</si>
  <si>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</si>
  <si>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</si>
  <si>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</si>
  <si>
    <r>
      <rPr>
        <b/>
        <sz val="14"/>
        <color rgb="FF000000"/>
        <rFont val="Arial"/>
        <family val="2"/>
        <charset val="1"/>
      </rPr>
      <t xml:space="preserve">ORDEM CRONOLÓGICA DE PAGAMENTO DE </t>
    </r>
    <r>
      <rPr>
        <b/>
        <sz val="14"/>
        <color rgb="FF2A6099"/>
        <rFont val="Arial"/>
        <family val="2"/>
        <charset val="1"/>
      </rPr>
      <t xml:space="preserve"> LOCAÇÕES</t>
    </r>
  </si>
  <si>
    <t xml:space="preserve"> VERA NEIDE PINTO CAVALCANTE</t>
  </si>
  <si>
    <t xml:space="preserve">Liquidação da NE nº 2023NE0000009 - Ref. a locação do imóvel situado em Coari/ AM, referente a 20 dias de JUN/23 (019/2018 MP/PGJ 4° TA), conf. Recibo s/nº e demais documentos do PI-SEI 2023.013089.
</t>
  </si>
  <si>
    <t>Recibo nº 06/2023</t>
  </si>
  <si>
    <t>2489/2023</t>
  </si>
  <si>
    <t>2023.013089</t>
  </si>
  <si>
    <t xml:space="preserve"> SENCINET BRASIL SERVICOS DE TELECOMUNICACOES LTDA</t>
  </si>
  <si>
    <t>Liquidação da NE nº 2023NE0000028 - Ref. a Prestação do serviço de locação de equipamentos de comunicação em JUNHO/2023, conforme fatura 017385, ref.ao 1º T.A. ao c.a. Nº 022/2021-MP/PGJ e SEI 2023.014764.</t>
  </si>
  <si>
    <t>Fatura nº 17385/2023</t>
  </si>
  <si>
    <t>2632/2023</t>
  </si>
  <si>
    <t>2023.014764</t>
  </si>
  <si>
    <t xml:space="preserve"> ALVES LIRA LTDA</t>
  </si>
  <si>
    <t>Liquidação da NE nº 2023NE0000043 - Ref. a locação de imóvel, localizado na Rua Belo Horizonte, n° 500, Aleixo, ref. a JUN/2023, conf. CA nº 016/2020-MP/PGJ, conf. recibo n° 06/2023 e SEI 2023.014398.</t>
  </si>
  <si>
    <t>2539/2023</t>
  </si>
  <si>
    <t>2023.014398</t>
  </si>
  <si>
    <t xml:space="preserve"> SAMUEL MENDES DA SILVA</t>
  </si>
  <si>
    <t>Liquidação da NE nº 2023NE0000468 - Ref. a locação de imóvel na comarca de Juruá/AM, referente a JUNHO/2023, conf. 2º T.A. ao CA nº 004/2021-MP/PGJ, Recibo de Aluguel s/nº e SEI 2023.014188.</t>
  </si>
  <si>
    <t>2611/2023</t>
  </si>
  <si>
    <t>2023.014188</t>
  </si>
  <si>
    <t xml:space="preserve"> COENCIL EMPREENDIMENTOS IMOBILIÁRIOS LTDA</t>
  </si>
  <si>
    <t>Liquidação da NE nº 2023NE0000012 - Ref. a locação de imóvel da UNAD Adrianópolis, ref. a JUNHO/2023, conf. C.A. nº 032/2018-MP/PGJ 2° TA, conf. Recibo de Aluguel 06/2023 e SEI 2023.014199.</t>
  </si>
  <si>
    <t>Recibo nº 57/2023</t>
  </si>
  <si>
    <t>2612/2023</t>
  </si>
  <si>
    <t>2023.014199</t>
  </si>
  <si>
    <t xml:space="preserve"> GABRIEL AGUIAR DE LIMA</t>
  </si>
  <si>
    <t>Liquidação da NE nº 2023NE0000053 - Ref. a locação do imóvel localizado em Manacapuru/AM, referente a JUNHO/2023, conforme Recibo s/nº e demais documentos do PI-SEI 2023.014195 - c.a. 031/2021- 1° T.A.-MP/PGJ.</t>
  </si>
  <si>
    <t>2614/2023</t>
  </si>
  <si>
    <t xml:space="preserve">2023.014195 </t>
  </si>
  <si>
    <t xml:space="preserve"> JOSIELE SILVA DE SOUZA</t>
  </si>
  <si>
    <t>Liquidação da NE nº 2023NE0000072 - Ref. a locação de imóvel localizado na  Avenida Amazonas, ref. a  JUNHO/2023, nos termos do 1º T.A. ao C.T. nº 003/2023-MP/PGJ, conf. Recibo de Aluguel 06/2023 e SEI 2023.014189.</t>
  </si>
  <si>
    <t>2628/2023</t>
  </si>
  <si>
    <t>2023.014189</t>
  </si>
  <si>
    <t xml:space="preserve"> VANIAS BATISTA MENDONÇA</t>
  </si>
  <si>
    <t>Liquidação da NE nº 2023NE0000015 - Ref. a locação de imóvel situado à Av. André Araújo, 129, relativo ao mês de JUNHO/2023, conf. C.A. nº 033/2019-MP/PGJ, conforme Recibo de Aluguel s/nº e SEI 2023.014191.</t>
  </si>
  <si>
    <t>2630/2023</t>
  </si>
  <si>
    <t>2023.014191</t>
  </si>
  <si>
    <t xml:space="preserve"> JOZIVAN DOS SANTOS SOUZA</t>
  </si>
  <si>
    <t>Liquidação da NE nº 2023NE0000337 - Ref. a locação de imóvel da Promotoria de Justiça da Comarca de Barreirinha/AM, ref. a Junho/23, conf. 1º T.A. ao C.A nº 006/2023-MP/PGJ, conf. Recibo de Aluguel 06/2023 e SEI 2023.015363.</t>
  </si>
  <si>
    <t>2648/2023</t>
  </si>
  <si>
    <t>2023.015363</t>
  </si>
  <si>
    <t>Liquidação da NE nº 2023NE0000026 - Ref. a Locação de equipamentos para links de comunicação, conf. fatura 017384, referente ao C.A. 013/2021-MP/PGJ - 1ª TA e demais documentos no PI-SEI 2023.014765.</t>
  </si>
  <si>
    <t>Fatura nº 17384</t>
  </si>
  <si>
    <t>2750/2023</t>
  </si>
  <si>
    <t>2023.014765</t>
  </si>
  <si>
    <r>
      <t xml:space="preserve">ORDEM CRONOLÓGICA DE PAGAMENTOS DE </t>
    </r>
    <r>
      <rPr>
        <b/>
        <sz val="14"/>
        <color theme="4" tint="-0.249977111117893"/>
        <rFont val="Arial"/>
        <family val="2"/>
      </rPr>
      <t>PRESTAÇÃO DE SERVIÇOS</t>
    </r>
  </si>
  <si>
    <t>JUNHO</t>
  </si>
  <si>
    <t xml:space="preserve"> MANAUS AMBIENTAL S.A</t>
  </si>
  <si>
    <t>Liquidação da NE nº 2023NE0000003 -  Ref. a prestação dos serviços públicos de abastecimento de água e esgotamento sanitário para a PGJ/MPAM - Outubro/2022 - CA nº 008/2021-MP/PGJ, conf. Fatura Agrupada nº 3774796/2022 e SEI 2022.023972.</t>
  </si>
  <si>
    <t>Fatura nº 3774796/2022</t>
  </si>
  <si>
    <t>2454/2023</t>
  </si>
  <si>
    <t>-</t>
  </si>
  <si>
    <t>2022.023972</t>
  </si>
  <si>
    <t xml:space="preserve"> MOVLEADS AGENCIA DE MARKETING DIGITAL LTDA.</t>
  </si>
  <si>
    <t>Liquidação da NE nº 2023NE0000054 - Ref. a prestação de serviço de despesas de design gráfico (Período: 23/05/2023 à 22/06/2023), conf. NE 2023NE0000054, contrato administrativo nº 030/2022 - MP/PG e NF nº 131. e SEI 2023.013121.</t>
  </si>
  <si>
    <t>131/2023</t>
  </si>
  <si>
    <t>2486/2023</t>
  </si>
  <si>
    <t>2023.013121</t>
  </si>
  <si>
    <t xml:space="preserve"> TRIVALE INSTITUICAO DE PAGAMENTO LTDA</t>
  </si>
  <si>
    <t>Liquidação da NE nº 2023NE0000017 - Ref. a prestação de serviço de administração, gerenciamento e fornecimento de vale-alimentação em JUNHO/2023, conf. NFS-e 2112507, (3º T.A. ao C.A. nº 015/2020 - MP/PGJ) e SEI 2023.013308.</t>
  </si>
  <si>
    <t>2112507/2023</t>
  </si>
  <si>
    <t>2487/2023</t>
  </si>
  <si>
    <t>2023.013308</t>
  </si>
  <si>
    <t xml:space="preserve"> OCA  VIAGENS E TURISMO DA AMAZONIA LIMITADA</t>
  </si>
  <si>
    <t>Liquidação da NE nº 2023NE0000046 - Ref. a serviços em agenciamento de viagens, para atendimento do Ministério Público do Estado do Amazonas / PGJ, ref. a MAIO/2023, conf. 016/2022 - MP/PGJ, Fatura nº 58374 e SEI 2023.013086.</t>
  </si>
  <si>
    <t>Fatura nº 58374</t>
  </si>
  <si>
    <t>2490/2023</t>
  </si>
  <si>
    <t>2023.013086</t>
  </si>
  <si>
    <t xml:space="preserve"> CENTRO BRASILEIRO DE PESQUISA EM AVALIACAO E SELECAO E DE PROMOCAO DE EVENTOS CEBRASPE</t>
  </si>
  <si>
    <t>Liquidação da NE nº 2022NE0000821 - Ref. a prestação dos serviços de planejamento, organização e realização de concurso público, conforme NFS-e n°219 e demais documentos no PI-SEI 2023.013719 - C.A. 008/2022-MPE/AM/PGJ.</t>
  </si>
  <si>
    <t>219/2023</t>
  </si>
  <si>
    <t>2494/2023</t>
  </si>
  <si>
    <t xml:space="preserve">2023.013719 </t>
  </si>
  <si>
    <t xml:space="preserve"> OI S.A.</t>
  </si>
  <si>
    <t>Liquidação da NE nº 2023NE0000038 - Ref. a prestação de serviços de acesso dedicado à Internet, referente a MAIO/2023, conforme fatura n° 300039315717 (C.A 032/2021 - MP/PGJ - 1º T.A) e demais documentos no PI-SEI 2023.011182.</t>
  </si>
  <si>
    <t>Fatura nº 300039315717</t>
  </si>
  <si>
    <t>2503/2023</t>
  </si>
  <si>
    <t>2023.011182</t>
  </si>
  <si>
    <t xml:space="preserve"> EFICAZ ASSESSORIA DE COMUNICAÇÃO LTDA</t>
  </si>
  <si>
    <t>Liquidação da NE nº 2023NE0000258 - Ref. a prestação de serviços de Mailing e clipping jornalístico online, C.A. 001/2022-MP/PGJ 1º T.A. conforme NF 1130 e demais documentos do PI-SEI 2023.014389.</t>
  </si>
  <si>
    <t>1130/2023</t>
  </si>
  <si>
    <t>2505/2023</t>
  </si>
  <si>
    <t>2023.014389</t>
  </si>
  <si>
    <t xml:space="preserve"> ECOSEGM E CONSULTORIA AMBIENTAL LTDA ME</t>
  </si>
  <si>
    <t xml:space="preserve">Liquidação da NE nº 2023NE0000712 - Ref. a prestação de serviços de análises laboratoriais da Estação de Tratamento de Esgotos – ETE, referente à 1ª (primeira) medição, conf. NFS-e 3661 e SEI 2023.012539 - C.A. 003/2020 - MP/PGJ - 3° TA.
</t>
  </si>
  <si>
    <t>3661/2023</t>
  </si>
  <si>
    <t>2507/2023</t>
  </si>
  <si>
    <t>2023.012539</t>
  </si>
  <si>
    <t xml:space="preserve"> GARTNER DO BRASIL SERVICOS DE PESQUISAS LTDA</t>
  </si>
  <si>
    <t xml:space="preserve">Liquidação da NE nº 2021NE0001920 - Ref. a prestação de serviços técnicos especializados de pesquisa, referente a parcela 05/12, conf. NFS-e n° 39435 e SEI 2023.012533 - C.A. 1º T.A. ao C.A 011/2021-MP/PGJ.
</t>
  </si>
  <si>
    <t>39435/2023</t>
  </si>
  <si>
    <t>2508/2023</t>
  </si>
  <si>
    <t xml:space="preserve">2023.012533 </t>
  </si>
  <si>
    <t>Liquidação da NE nº 2023NE0000038 - Ref. a prestação de serviços de acesso dedicado à Internet, referente a ABRIL/2023, conforme fatura n° 300039311830 (032/2021 MP/PGJ - 1º T.A) e demais documentos no PI-SEI 2023.010030.</t>
  </si>
  <si>
    <t>Fatura nº 300039311830</t>
  </si>
  <si>
    <t>2509/2023</t>
  </si>
  <si>
    <t>2023.010030</t>
  </si>
  <si>
    <t xml:space="preserve"> CASA NOVA ENGENHARIA E CONSULTORIA LTDA  ME</t>
  </si>
  <si>
    <t>Liquidação da NE nº 2023NE0000998 - Ref. a prestação de serviço de operação e manutenção preventiva e corretiva da ETE instalada no prédio sede da PGJ/AM, C.A. 2º T.A. ao 008/2021 - MP/PGJ, conf. NFS-e 393 e SEI 2023.014170.</t>
  </si>
  <si>
    <t>393/2023</t>
  </si>
  <si>
    <t>2519/2023</t>
  </si>
  <si>
    <t>2023.014170</t>
  </si>
  <si>
    <t xml:space="preserve"> ZENITE INFORMAÇAO E CONSULTORIA S/A</t>
  </si>
  <si>
    <t>Liquidação da NE nº 2023NE0001312 - Ref. a prestação de serviço, referente ao curso de aperfeiçoamento profissional, conforme NFS-e 26700 - C.A. N° 017/2023 - MP/PGJ e SEI 2023.013555.</t>
  </si>
  <si>
    <t>26700/2023</t>
  </si>
  <si>
    <t>2521/2023</t>
  </si>
  <si>
    <t>2023.013555</t>
  </si>
  <si>
    <t xml:space="preserve"> PRODAM PROCESSAMENTO DE DADOS AMAZONAS SA</t>
  </si>
  <si>
    <t>Liquidação da NE nº 2023NE0000042 - Ref. a serviços de execução do Sistema AJURI, em JUNHO/2023, nos termos do 1º T.A. ao C.A. nº 012/2021-MP/PGJ, conf. NFS-e nº 38616 e SEI 2023.014212.</t>
  </si>
  <si>
    <t>38616/2023</t>
  </si>
  <si>
    <t>2522/2023</t>
  </si>
  <si>
    <t>2023.014212</t>
  </si>
  <si>
    <t xml:space="preserve"> TELEFONICA BRASIL S.A.</t>
  </si>
  <si>
    <t>Liquidação da NE nº 2023NE0001459 - Ref. a prestação de Serviços Móvel Pessoal – SMP, com ligações ilimitadas para qualquer telefone dentro do Brasi, ref. a 06/2023, conf. Fatura 0345991343 e SEI 2023.014533 - C.A. 016/2023 - MP/PGJ.</t>
  </si>
  <si>
    <t>Fatura nº 345991343</t>
  </si>
  <si>
    <t>2525/2023</t>
  </si>
  <si>
    <t xml:space="preserve">2023.014533 </t>
  </si>
  <si>
    <t xml:space="preserve"> AMAZONAS ENERGIA S/A</t>
  </si>
  <si>
    <t>Liquidação da NE nº 2023NE0000259 - Ref. a fornecimento de energia elétrica para a Sede da PGJ e Prédio Administrativo, em JUNHO/2023, conf. C.A. nº 002/2019-MP/PGJ - 4º TA, conf. Fatura Agrupada 86993-7 e SEI 2023.014539.</t>
  </si>
  <si>
    <t>Fatura nº 869937-06/2023</t>
  </si>
  <si>
    <t>2549/2023</t>
  </si>
  <si>
    <t>2023.014539</t>
  </si>
  <si>
    <t>Liquidação da NE nº 2023NE0000040 - Ref. a fornecimento de energia elétrica para as Unidades Descentralizadas da capital e interior, em JUNHO/2023, conf. CA. nº 005/2021-MP/PGJ, conf. fatura agrupada n° 867462062023 e SEI 2023.014541.</t>
  </si>
  <si>
    <t>Fatura nº 867462-06/2023</t>
  </si>
  <si>
    <t>2550/2023</t>
  </si>
  <si>
    <t>2023.014541</t>
  </si>
  <si>
    <t>Liquidação da NE nº 2023NE0000021 - Prestação de serviços de rede privada, ref. a MAIO/2023 conf. FATURA N° 300039316290 e SEI 2023.011181 - 018/2019-MP/PGJ, 3º T.A. parte 1/2</t>
  </si>
  <si>
    <t>Fatura nº 300039316290</t>
  </si>
  <si>
    <t>2551/2023</t>
  </si>
  <si>
    <t xml:space="preserve">2023.011181 </t>
  </si>
  <si>
    <t>Liquidação da NE nº 2023NE0000022 - Prestação de serviços de rede privada, ref. a MAIO/2023 conf. FATURA N° 300039316290 e SEI 2023.011181 - 018/2019-MP/PGJ, 3º T.A. parte 2/2</t>
  </si>
  <si>
    <t>2552/2023</t>
  </si>
  <si>
    <t xml:space="preserve"> COSAMA COMPANHIA DE SANEAMENTO DO AMAZONAS</t>
  </si>
  <si>
    <t>Liquidação da NE nº 2023NE0000001 - Ref. a pagamento de serviços de fornecimento de água potável, C.A. 006/2022- MPAM/PGJ , ref. a JUNHO/2023, Tabatinga, fatura nº 04943062023-4 e SEI 2023.014225</t>
  </si>
  <si>
    <t>Fatura nº 049430620234</t>
  </si>
  <si>
    <t>2553/2023</t>
  </si>
  <si>
    <t>2023.014225</t>
  </si>
  <si>
    <t>Liquidação da NE nº 2023NE0000001 - Ref. a pagamento de serviços de fornecimento de água potável, C.A. 006/2022- MPAM/PGJ, ref. a JUNHO/2023, Carauari, fatura nº 17246062023-7 e SEI 2023.014225.</t>
  </si>
  <si>
    <t>Fatura nº 172460620237</t>
  </si>
  <si>
    <t>2554/2023</t>
  </si>
  <si>
    <t>Liquidação da NE nº 2023NE0000001 - Ref. a pagamento de serviços de fornecimento de água potável, C.A. 006/2022- MPAM/PGJ, ref. a JUNHO/2023, Codajás, fatura nº 28487062023-4 e SEI 2023.014225.</t>
  </si>
  <si>
    <t>Fatura nº 284870620234</t>
  </si>
  <si>
    <t>2555/2023</t>
  </si>
  <si>
    <t>Liquidação da NE nº 2023NE0000001 - Ref. a pagamento de serviços de fornecimento de água potável para as promotorias do interior do Estado do Amazonas, ref. a JUNHO/2023, Autazes, fatura nº 22098062023-5 e SEI 2023.014225.</t>
  </si>
  <si>
    <t>Fatura nº 220980620235</t>
  </si>
  <si>
    <t>2556/2023</t>
  </si>
  <si>
    <t>Liquidação da NE nº 2023NE0000001 - Ref. a pagamento de serviços de fornecimento de água potável, C.A. 006/2022- MPAM/PGJ, ref. a JUNHO/2023, Juruá, fatura n° 10918062023-8 e SEI 2023.014225.</t>
  </si>
  <si>
    <t>Fatura nº 109180620238</t>
  </si>
  <si>
    <t>2557/2023</t>
  </si>
  <si>
    <t xml:space="preserve"> JF TECNOLOGIA LTDA - ME</t>
  </si>
  <si>
    <t>Liquidação da NE nº 2023NE0001221 - Ref. aos serviços de limpeza e conservação prestados no mês de Junho/23, conf. conforme C.A. 010/2020, 4º TA, NFSe 5404 e PI-SEI 2023.014105.</t>
  </si>
  <si>
    <t>5404/2023</t>
  </si>
  <si>
    <t>2610/2023</t>
  </si>
  <si>
    <t>2023.014105</t>
  </si>
  <si>
    <t xml:space="preserve"> EMPRESA BRASILEIRA DE CORREIOS E TELEGRAFOS EBCT</t>
  </si>
  <si>
    <t>Liquidação da NE nº 2022NE0000204 - Ref. a prestação de serviços postais,  mês de Junho/2023, nos termos do CA nº 035/2021-MP/PGJ, conforme Fatura 67331 e demais documentos do PI-SEI 2023.014912.</t>
  </si>
  <si>
    <t>Fatura nº 67331</t>
  </si>
  <si>
    <t>2613/2023</t>
  </si>
  <si>
    <t>2023.014912</t>
  </si>
  <si>
    <t>Liquidação da NE nº 2023NE0000038 - Ref. a Prestação de serviços de acesso dedicado à Internet, ref. a JUN/23, conf. fatura nº 0300039319621 - C.A. 032/2021- 1° T.A. MP/PGJ e SEI 2023.015105.</t>
  </si>
  <si>
    <t>Fatura nº 0300039319621</t>
  </si>
  <si>
    <t>2615/2023</t>
  </si>
  <si>
    <t>2023.015105</t>
  </si>
  <si>
    <t>Liquidação da NE nº 2023NE0000041 - Ref. a fornecimento de energia elétrica, relativo ao mês de JUNHO/2023, conf. CA. nº 010/2021-MP/PGJ, conforme Fatura nº 74502112 e SEI 2023.014391</t>
  </si>
  <si>
    <t>Fatura nº 74502112</t>
  </si>
  <si>
    <t>2616/2023</t>
  </si>
  <si>
    <t>2023.014391</t>
  </si>
  <si>
    <t>Liquidação da NE nº 2023NE0000481 - Ref. a Serviços de Comunicação de Dados, ref. a JUNHO/2023, conf. CA 022/2021, conforme NFS-e 11618 e demais documentos do PI-SEI 2023.012287.</t>
  </si>
  <si>
    <t>11618/2023</t>
  </si>
  <si>
    <t>2618/2023</t>
  </si>
  <si>
    <t>2023.012287</t>
  </si>
  <si>
    <t>Liquidação da NE nº 2021NE0001920 - Ref. a prestação de serviços técnicos de pesquisa e aconselhamento imparcial em TI, referente à Parcela 06/12, conf. NFS-e nº 39664 - C.A. 034/2021 - MP/PGJ e SEI 2023.014560.</t>
  </si>
  <si>
    <t>39664/2023</t>
  </si>
  <si>
    <t>2619/2023</t>
  </si>
  <si>
    <t>2023.014560</t>
  </si>
  <si>
    <t xml:space="preserve"> VILA DA BARRA COM E REP E SERV DE DEDETIZACAO LTDA</t>
  </si>
  <si>
    <t>Liquidação da NE nº 2023NE0000039 - Ref. a prestação de serviços de controle de pragas em JUNHO/2023, conforme NFS-e n° 2612 - C.A. 020/2018- 4° TA - MP/PGJ, e SEI 2023.014845.</t>
  </si>
  <si>
    <t>2620/2023</t>
  </si>
  <si>
    <t>2023.014845</t>
  </si>
  <si>
    <t xml:space="preserve"> DAHORA PUBLICIADE, SERVIÇOS GRAFICOS E EVENTOS EIRELI</t>
  </si>
  <si>
    <t>Liquidação da NE nº 2022NE0002349 - "Ref. a prestação de serviços técnicos, conforme NFS-e n° 504 - C.A. 033/2022-MP/PGJ e SEI 2023.015364"</t>
  </si>
  <si>
    <t>504/2023</t>
  </si>
  <si>
    <t>2624/2023</t>
  </si>
  <si>
    <t>2023.015364</t>
  </si>
  <si>
    <t xml:space="preserve"> OCA SERVICOS DE PUBLICIDADE LTDA</t>
  </si>
  <si>
    <t>Liquidação da NE nº 2023NE0000909 - Ref. a prestação de serviços gráficos e confecção de materiais personalizados, conforme NFS-e n° 1091 e demais documentos no PI-SEI 2023.011868.</t>
  </si>
  <si>
    <t>1091/2023</t>
  </si>
  <si>
    <t>2631/2023</t>
  </si>
  <si>
    <t>2023.011868</t>
  </si>
  <si>
    <t>Liquidação da NE nº 2023NE0000029 - Ref. a Prestação do serviço de  comunicação de dados em JUNHO/2023, conforme NF N° 7433, ref.ao 1º T.A. ao c.a. Nº 022/2021-MP/PGJ e SEI 2023.014764.</t>
  </si>
  <si>
    <t>7433/2023</t>
  </si>
  <si>
    <t>2633/2023</t>
  </si>
  <si>
    <t xml:space="preserve"> EYES NWHERE SISTEMAS INTELIGENTES DE IMAGEM LTDA</t>
  </si>
  <si>
    <t>Liquidação da NE nº 2023NE0000297 - Ref. a prestação dos serviços de conectividade para interligar as unidades da PGJ, mês Maio/2023, conf. NFS-e 1988 e PI-SEI 2023.011694.</t>
  </si>
  <si>
    <t>1988/2023</t>
  </si>
  <si>
    <t>2638/2023</t>
  </si>
  <si>
    <t>2023.011694</t>
  </si>
  <si>
    <t>Liquidação da NE nº 2023NE0000034 - Ref. a serviços de acesso dedicado à Internet, mês de MAIO/2023 -  033/2021-MP/PGJ-1ª TA, conforme a NFS-e 2385 e demais documentos no PI-SEI 2023.015305.</t>
  </si>
  <si>
    <t>2385/2023</t>
  </si>
  <si>
    <t>2639/2023</t>
  </si>
  <si>
    <t>2023.015305</t>
  </si>
  <si>
    <t>Liquidação da NE n. 2023NE0001327 - Referente ao Serviço de instalação de FECHADURAS DIGITAIS ESF-DE4000B WIFI,  conforme NFS-e n° 115 e demais documentos no PI-SEI 2023.015397. (parte 2/2)</t>
  </si>
  <si>
    <t>115/2023</t>
  </si>
  <si>
    <t>2653/2023</t>
  </si>
  <si>
    <t xml:space="preserve"> SAAE SERVICO AUTONOMO DE AGUA E ESGOTOS DE ITACOAT</t>
  </si>
  <si>
    <t>Liquidação da NE nº 2023NE0000006 - Ref. a fornecimento de água potável para o prédio da Promotoria de Justiça de Itacoatiara, referente a JULHO/2023, conforme FATURA 07/2023 005/2022- MP/PGJ) e SEI 2023.015603</t>
  </si>
  <si>
    <t>Fatura nº 237538617</t>
  </si>
  <si>
    <t>2736/2023</t>
  </si>
  <si>
    <t>2023.015603</t>
  </si>
  <si>
    <t xml:space="preserve"> RH CURSOS E TREINAMENTO EMPRESARIAL LTDA  ME</t>
  </si>
  <si>
    <t>Liquidação da NE nº 2022NE0002630 - Ref. a prestação de serviços de consultoria para a orientação necessária à implantação do Sistema eSocial, conforme NF-e 13 e SEI 2023.011610.</t>
  </si>
  <si>
    <t>13/2023</t>
  </si>
  <si>
    <t>2023.011610</t>
  </si>
  <si>
    <t xml:space="preserve"> SIDI SERVIÇOS DE COMUNICAÇAO LTDA  ME</t>
  </si>
  <si>
    <t>Liquidação da NE nº 2023NE0000441 - Ref. a prestação de serviço de conectividade ponto a ponto, referente ao mês de maio/2023, conf. NFS-e 13053 e SEI 2023.011769 - C.A. 002/2020-MP/PGJ - 1ª TA.</t>
  </si>
  <si>
    <t>13053/2023</t>
  </si>
  <si>
    <t>2739/2023</t>
  </si>
  <si>
    <t xml:space="preserve">2023.011769 </t>
  </si>
  <si>
    <t xml:space="preserve"> COMPANHIA HUMAITENSE DE AGUAS E SANEAMENTO BASICO</t>
  </si>
  <si>
    <t>Liquidação da NE nº 2023NE0000004 - Ref. a serviços de fornecimento de água potável no município de Humaitá/AM, em JUNHO/2023, conf. Fatura N° 023068992 e SEI 2023.015462 - C.A. 010/2021- MPAM/PGJ.</t>
  </si>
  <si>
    <t>Fatura nº 23068992</t>
  </si>
  <si>
    <t>2740/2023</t>
  </si>
  <si>
    <t xml:space="preserve">2023.015462 </t>
  </si>
  <si>
    <t>Liquidação da NE nº 2023NE0000013 - Ref. a prestação de Serviço Telefônico Fixo Comutado - STFC, conf. Fatura nº 0300039317416 e SEI 2023.015106 - C.A 035/2018-MP/PGJ, 5º Termo Aditivo.</t>
  </si>
  <si>
    <t>Fatura nº 300039317416</t>
  </si>
  <si>
    <t>2741/2023</t>
  </si>
  <si>
    <t xml:space="preserve">2023.015106 </t>
  </si>
  <si>
    <t>Liquidação da NE nº 2023NE0000013 - Ref. a prestação de  Serviço Telefônico Fixo Comutado - STFC,  referente ao mês de JUNHO/2023, conforme Fatura nº 0300039317417 e demais documentos do PI-SEI 2023.015107.</t>
  </si>
  <si>
    <t>Fatura nº 300039317417</t>
  </si>
  <si>
    <t>2742/2023</t>
  </si>
  <si>
    <t>2023.015107</t>
  </si>
  <si>
    <t>Liquidação da NE nº 2023NE0000034 - Ref. a Prestação Serviço de acesso dedicado à internet, em maio/2023, conf. NFS-e 1992 e SEI 2023.011695 - C. A.  0 033/2021-MP/PGJ-1ª TA.</t>
  </si>
  <si>
    <t>1992/2023</t>
  </si>
  <si>
    <t>2743/2023</t>
  </si>
  <si>
    <t xml:space="preserve">2023.011695 </t>
  </si>
  <si>
    <t>Liquidação da NE nº 2023NE0000441 - Ref. a prestação de serviço de conectividade ponto a ponto, em fibra óptica, em  Março/2023, conf. NFS-e 12411 e SEI 2023.007834 - C.A. 002/2020-MP/PGJ - 1ª TA.</t>
  </si>
  <si>
    <t>12411/2023</t>
  </si>
  <si>
    <t>2744/2023</t>
  </si>
  <si>
    <t xml:space="preserve">2023.007834 </t>
  </si>
  <si>
    <t>Liquidação da NE nº 2022NE0002630 - Ref. a prestação de serviços de consultoria para a orientação necessária à implantação do Sistema eSocial, conforme NF-e 15 e demais documentos no PI-SEI 2023.014182.</t>
  </si>
  <si>
    <t>15/2023</t>
  </si>
  <si>
    <t>2747/2023</t>
  </si>
  <si>
    <t>2023.014182</t>
  </si>
  <si>
    <t>Liquidação da NE nº 2023NE0000027 - Ref. a prestação de serviço de Comunicação de Dados e Circuito Dedicado de Com. Dados, conf. NFS-e 007432,  ref. ao C.A. 013/2021-MP/PGJ - 1ª TA e SEI 2023.014765.</t>
  </si>
  <si>
    <t>7432/2023</t>
  </si>
  <si>
    <t>2748/2023</t>
  </si>
  <si>
    <t>Liquidação da NE nº 2023NE0000027 - Ref. a prestação de serviço de parcela de serviços de valor adicionado, conf. NFS-e 011754,  ref. ao C.A. 013/2021-MP/PGJ - 1ª TA e SEI 2023.014765.</t>
  </si>
  <si>
    <t>11754/2023</t>
  </si>
  <si>
    <t>2749/2023</t>
  </si>
  <si>
    <t>Liquidação da NE nº 2023NE0000441 - Ref. a prestação de serviço de conectividade ponto a ponto, no mês de Junho/2023, conf. NFS-e 13573 e SEI 2023.014395 - C.A 002/2020-MP/PGJ - 1ª TA.</t>
  </si>
  <si>
    <t>13573/2023</t>
  </si>
  <si>
    <t>2751/2023</t>
  </si>
  <si>
    <t xml:space="preserve">2023.014395 </t>
  </si>
  <si>
    <r>
      <t>ORDEM CRONOLÓGICA DE PAGAMENTO DE REALIZAÇÃO DE</t>
    </r>
    <r>
      <rPr>
        <b/>
        <sz val="14"/>
        <color rgb="FF2A6099"/>
        <rFont val="Arial"/>
        <family val="2"/>
        <charset val="1"/>
      </rPr>
      <t xml:space="preserve"> OBRAS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</si>
</sst>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6]d/m/yyyy"/>
    <numFmt numFmtId="165" formatCode="_-&quot;R$ &quot;* #,##0.00_-;&quot;-R$ &quot;* #,##0.00_-;_-&quot;R$ &quot;* \-??_-;_-@_-"/>
    <numFmt numFmtId="166" formatCode="d/m/yyyy"/>
    <numFmt numFmtId="167" formatCode="_-* #,##0.00_-;\-* #,##0.00_-;_-* \-??_-;_-@_-"/>
  </numFmts>
  <fonts count="15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6"/>
      <color rgb="FF3465A4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theme="4" tint="-0.249977111117893"/>
      <name val="Arial"/>
      <family val="2"/>
    </font>
    <font>
      <sz val="14"/>
      <color rgb="FF000000"/>
      <name val="Arial"/>
      <family val="2"/>
      <charset val="1"/>
    </font>
    <font>
      <sz val="12"/>
      <color rgb="FF3465A4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  <charset val="1"/>
    </font>
    <font>
      <u/>
      <sz val="11"/>
      <color rgb="FF0000FF"/>
      <name val="Calibri"/>
      <family val="2"/>
      <charset val="1"/>
    </font>
    <font>
      <b/>
      <sz val="14"/>
      <color rgb="FF2A6099"/>
      <name val="Arial"/>
      <family val="2"/>
      <charset val="1"/>
    </font>
    <font>
      <b/>
      <sz val="12"/>
      <color rgb="FFFFFF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167" fontId="1" fillId="0" borderId="0" applyBorder="0" applyProtection="0"/>
    <xf numFmtId="165" fontId="1" fillId="0" borderId="0" applyBorder="0" applyProtection="0"/>
    <xf numFmtId="0" fontId="2" fillId="0" borderId="0"/>
    <xf numFmtId="0" fontId="12" fillId="0" borderId="0" applyBorder="0" applyProtection="0"/>
  </cellStyleXfs>
  <cellXfs count="77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3" applyFont="1" applyAlignment="1">
      <alignment horizontal="left"/>
    </xf>
    <xf numFmtId="2" fontId="4" fillId="0" borderId="0" xfId="3" applyNumberFormat="1" applyFont="1" applyAlignment="1">
      <alignment horizontal="left"/>
    </xf>
    <xf numFmtId="2" fontId="4" fillId="0" borderId="0" xfId="3" applyNumberFormat="1" applyFont="1" applyAlignment="1">
      <alignment horizontal="center"/>
    </xf>
    <xf numFmtId="0" fontId="5" fillId="0" borderId="0" xfId="3" applyFont="1" applyAlignment="1">
      <alignment horizontal="center"/>
    </xf>
    <xf numFmtId="0" fontId="6" fillId="0" borderId="0" xfId="3" applyFont="1"/>
    <xf numFmtId="0" fontId="8" fillId="0" borderId="0" xfId="3" applyFont="1"/>
    <xf numFmtId="2" fontId="8" fillId="0" borderId="0" xfId="3" applyNumberFormat="1" applyFont="1" applyAlignment="1">
      <alignment horizontal="center"/>
    </xf>
    <xf numFmtId="0" fontId="9" fillId="0" borderId="0" xfId="3" applyFont="1" applyAlignment="1">
      <alignment horizontal="center"/>
    </xf>
    <xf numFmtId="0" fontId="2" fillId="0" borderId="0" xfId="3"/>
    <xf numFmtId="0" fontId="10" fillId="2" borderId="1" xfId="3" applyFont="1" applyFill="1" applyBorder="1" applyAlignment="1">
      <alignment horizontal="center" vertical="center" wrapText="1"/>
    </xf>
    <xf numFmtId="2" fontId="10" fillId="2" borderId="1" xfId="3" applyNumberFormat="1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/>
    </xf>
    <xf numFmtId="0" fontId="10" fillId="3" borderId="1" xfId="3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wrapText="1"/>
    </xf>
    <xf numFmtId="0" fontId="12" fillId="0" borderId="1" xfId="4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165" fontId="11" fillId="0" borderId="1" xfId="2" applyFont="1" applyFill="1" applyBorder="1" applyAlignment="1" applyProtection="1">
      <alignment vertical="center"/>
    </xf>
    <xf numFmtId="164" fontId="11" fillId="0" borderId="1" xfId="0" applyNumberFormat="1" applyFont="1" applyFill="1" applyBorder="1" applyAlignment="1">
      <alignment horizontal="center" vertical="center" wrapText="1"/>
    </xf>
    <xf numFmtId="0" fontId="11" fillId="0" borderId="1" xfId="4" applyFont="1" applyBorder="1" applyAlignment="1">
      <alignment wrapText="1"/>
    </xf>
    <xf numFmtId="165" fontId="11" fillId="0" borderId="1" xfId="2" applyFont="1" applyFill="1" applyBorder="1" applyAlignment="1" applyProtection="1">
      <alignment vertical="center" wrapText="1"/>
    </xf>
    <xf numFmtId="0" fontId="12" fillId="0" borderId="1" xfId="4" applyBorder="1" applyAlignment="1">
      <alignment wrapText="1"/>
    </xf>
    <xf numFmtId="0" fontId="12" fillId="0" borderId="1" xfId="4" applyBorder="1" applyAlignment="1">
      <alignment horizontal="left" wrapText="1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left" vertical="center"/>
    </xf>
    <xf numFmtId="166" fontId="0" fillId="0" borderId="0" xfId="0" applyNumberFormat="1" applyAlignment="1">
      <alignment horizontal="center" vertical="center"/>
    </xf>
    <xf numFmtId="49" fontId="0" fillId="0" borderId="0" xfId="1" applyNumberFormat="1" applyFont="1" applyBorder="1" applyProtection="1"/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2" fontId="0" fillId="0" borderId="0" xfId="0" applyNumberFormat="1"/>
    <xf numFmtId="0" fontId="0" fillId="0" borderId="0" xfId="0" applyAlignment="1">
      <alignment wrapText="1"/>
    </xf>
    <xf numFmtId="0" fontId="4" fillId="0" borderId="0" xfId="3" applyFont="1" applyAlignment="1">
      <alignment horizontal="left" wrapText="1"/>
    </xf>
    <xf numFmtId="0" fontId="6" fillId="0" borderId="4" xfId="3" applyFont="1" applyBorder="1" applyAlignment="1">
      <alignment horizontal="left"/>
    </xf>
    <xf numFmtId="0" fontId="6" fillId="0" borderId="4" xfId="3" applyFont="1" applyBorder="1" applyAlignment="1">
      <alignment horizontal="left" wrapText="1"/>
    </xf>
    <xf numFmtId="0" fontId="6" fillId="0" borderId="4" xfId="3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4" applyBorder="1" applyAlignment="1" applyProtection="1">
      <alignment wrapText="1"/>
    </xf>
    <xf numFmtId="0" fontId="12" fillId="0" borderId="1" xfId="4" applyBorder="1" applyAlignment="1">
      <alignment horizontal="center" vertical="center" wrapText="1"/>
    </xf>
    <xf numFmtId="0" fontId="12" fillId="0" borderId="1" xfId="4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0" fontId="11" fillId="0" borderId="0" xfId="0" applyFont="1" applyFill="1"/>
    <xf numFmtId="0" fontId="12" fillId="0" borderId="1" xfId="4" applyBorder="1" applyAlignment="1" applyProtection="1">
      <alignment horizontal="center" vertical="center"/>
    </xf>
    <xf numFmtId="0" fontId="12" fillId="0" borderId="1" xfId="4" applyBorder="1" applyAlignment="1" applyProtection="1">
      <alignment horizontal="left" wrapText="1"/>
    </xf>
    <xf numFmtId="165" fontId="1" fillId="0" borderId="1" xfId="2" applyBorder="1" applyAlignment="1">
      <alignment horizontal="center" vertical="center"/>
    </xf>
    <xf numFmtId="0" fontId="12" fillId="0" borderId="1" xfId="4" applyBorder="1" applyAlignment="1" applyProtection="1">
      <alignment horizontal="left" vertical="center" wrapText="1"/>
    </xf>
    <xf numFmtId="0" fontId="11" fillId="0" borderId="1" xfId="4" applyFont="1" applyBorder="1" applyAlignment="1" applyProtection="1">
      <alignment wrapText="1"/>
    </xf>
    <xf numFmtId="0" fontId="0" fillId="0" borderId="0" xfId="0" applyBorder="1"/>
    <xf numFmtId="0" fontId="11" fillId="0" borderId="0" xfId="0" applyFont="1" applyFill="1" applyBorder="1" applyAlignment="1">
      <alignment horizontal="center" vertical="center"/>
    </xf>
    <xf numFmtId="0" fontId="0" fillId="0" borderId="0" xfId="0" applyFill="1"/>
    <xf numFmtId="0" fontId="14" fillId="2" borderId="1" xfId="3" applyFont="1" applyFill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center" vertical="center"/>
    </xf>
    <xf numFmtId="0" fontId="14" fillId="3" borderId="1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1" fillId="0" borderId="1" xfId="4" applyFont="1" applyBorder="1" applyAlignment="1" applyProtection="1">
      <alignment horizontal="center" vertical="center"/>
    </xf>
    <xf numFmtId="165" fontId="11" fillId="0" borderId="1" xfId="2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1" fillId="0" borderId="1" xfId="4" applyFont="1" applyBorder="1" applyAlignment="1" applyProtection="1">
      <alignment horizontal="center" vertical="center" wrapText="1"/>
    </xf>
    <xf numFmtId="49" fontId="3" fillId="0" borderId="0" xfId="3" applyNumberFormat="1" applyFont="1" applyAlignment="1">
      <alignment horizontal="right" vertical="center"/>
    </xf>
    <xf numFmtId="0" fontId="4" fillId="0" borderId="0" xfId="3" applyFont="1" applyAlignment="1">
      <alignment horizontal="left"/>
    </xf>
    <xf numFmtId="0" fontId="6" fillId="0" borderId="4" xfId="3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3" applyNumberFormat="1" applyFont="1" applyAlignment="1">
      <alignment horizontal="right" vertical="center"/>
    </xf>
  </cellXfs>
  <cellStyles count="5">
    <cellStyle name="Hiperlink" xfId="4" builtinId="8"/>
    <cellStyle name="Moeda" xfId="2" builtinId="4"/>
    <cellStyle name="Normal" xfId="0" builtinId="0"/>
    <cellStyle name="Normal 2" xfId="3"/>
    <cellStyle name="Vírgula" xfId="1" builtinId="3"/>
  </cellStyles>
  <dxfs count="60">
    <dxf>
      <numFmt numFmtId="168" formatCode="00&quot;.&quot;000&quot;.&quot;000&quot;/&quot;0000&quot;-&quot;00"/>
    </dxf>
    <dxf>
      <numFmt numFmtId="169" formatCode="000&quot;.&quot;000&quot;.&quot;000&quot;-&quot;00"/>
    </dxf>
    <dxf>
      <numFmt numFmtId="168" formatCode="00&quot;.&quot;000&quot;.&quot;000&quot;/&quot;0000&quot;-&quot;00"/>
    </dxf>
    <dxf>
      <numFmt numFmtId="169" formatCode="000&quot;.&quot;000&quot;.&quot;000&quot;-&quot;00"/>
    </dxf>
    <dxf>
      <numFmt numFmtId="168" formatCode="00&quot;.&quot;000&quot;.&quot;000&quot;/&quot;0000&quot;-&quot;00"/>
    </dxf>
    <dxf>
      <numFmt numFmtId="169" formatCode="000&quot;.&quot;000&quot;.&quot;000&quot;-&quot;00"/>
    </dxf>
    <dxf>
      <numFmt numFmtId="168" formatCode="00&quot;.&quot;000&quot;.&quot;000&quot;/&quot;0000&quot;-&quot;00"/>
    </dxf>
    <dxf>
      <numFmt numFmtId="169" formatCode="000&quot;.&quot;000&quot;.&quot;000&quot;-&quot;00"/>
    </dxf>
    <dxf>
      <numFmt numFmtId="168" formatCode="00&quot;.&quot;000&quot;.&quot;000&quot;/&quot;0000&quot;-&quot;00"/>
    </dxf>
    <dxf>
      <numFmt numFmtId="169" formatCode="000&quot;.&quot;000&quot;.&quot;000&quot;-&quot;00"/>
    </dxf>
    <dxf>
      <numFmt numFmtId="168" formatCode="00&quot;.&quot;000&quot;.&quot;000&quot;/&quot;0000&quot;-&quot;00"/>
    </dxf>
    <dxf>
      <numFmt numFmtId="169" formatCode="000&quot;.&quot;000&quot;.&quot;000&quot;-&quot;00"/>
    </dxf>
    <dxf>
      <numFmt numFmtId="168" formatCode="00&quot;.&quot;000&quot;.&quot;000&quot;/&quot;0000&quot;-&quot;00"/>
    </dxf>
    <dxf>
      <numFmt numFmtId="169" formatCode="000&quot;.&quot;000&quot;.&quot;000&quot;-&quot;00"/>
    </dxf>
    <dxf>
      <numFmt numFmtId="168" formatCode="00&quot;.&quot;000&quot;.&quot;000&quot;/&quot;0000&quot;-&quot;00"/>
    </dxf>
    <dxf>
      <numFmt numFmtId="169" formatCode="000&quot;.&quot;000&quot;.&quot;000&quot;-&quot;00"/>
    </dxf>
    <dxf>
      <numFmt numFmtId="168" formatCode="00&quot;.&quot;000&quot;.&quot;000&quot;/&quot;0000&quot;-&quot;00"/>
    </dxf>
    <dxf>
      <numFmt numFmtId="169" formatCode="000&quot;.&quot;000&quot;.&quot;000&quot;-&quot;00"/>
    </dxf>
    <dxf>
      <numFmt numFmtId="168" formatCode="00&quot;.&quot;000&quot;.&quot;000&quot;/&quot;0000&quot;-&quot;00"/>
    </dxf>
    <dxf>
      <numFmt numFmtId="169" formatCode="000&quot;.&quot;000&quot;.&quot;000&quot;-&quot;00"/>
    </dxf>
    <dxf>
      <numFmt numFmtId="168" formatCode="00&quot;.&quot;000&quot;.&quot;000&quot;/&quot;0000&quot;-&quot;00"/>
    </dxf>
    <dxf>
      <numFmt numFmtId="169" formatCode="000&quot;.&quot;000&quot;.&quot;000&quot;-&quot;00"/>
    </dxf>
    <dxf>
      <numFmt numFmtId="168" formatCode="00&quot;.&quot;000&quot;.&quot;000&quot;/&quot;0000&quot;-&quot;00"/>
    </dxf>
    <dxf>
      <numFmt numFmtId="169" formatCode="000&quot;.&quot;000&quot;.&quot;000&quot;-&quot;00"/>
    </dxf>
    <dxf>
      <numFmt numFmtId="168" formatCode="00&quot;.&quot;000&quot;.&quot;000&quot;/&quot;0000&quot;-&quot;00"/>
    </dxf>
    <dxf>
      <numFmt numFmtId="169" formatCode="000&quot;.&quot;000&quot;.&quot;000&quot;-&quot;00"/>
    </dxf>
    <dxf>
      <numFmt numFmtId="168" formatCode="00&quot;.&quot;000&quot;.&quot;000&quot;/&quot;0000&quot;-&quot;00"/>
    </dxf>
    <dxf>
      <numFmt numFmtId="169" formatCode="000&quot;.&quot;000&quot;.&quot;000&quot;-&quot;00"/>
    </dxf>
    <dxf>
      <numFmt numFmtId="168" formatCode="00&quot;.&quot;000&quot;.&quot;000&quot;/&quot;0000&quot;-&quot;00"/>
    </dxf>
    <dxf>
      <numFmt numFmtId="169" formatCode="000&quot;.&quot;000&quot;.&quot;000&quot;-&quot;00"/>
    </dxf>
    <dxf>
      <numFmt numFmtId="168" formatCode="00&quot;.&quot;000&quot;.&quot;000&quot;/&quot;0000&quot;-&quot;00"/>
    </dxf>
    <dxf>
      <numFmt numFmtId="169" formatCode="000&quot;.&quot;000&quot;.&quot;000&quot;-&quot;00"/>
    </dxf>
    <dxf>
      <numFmt numFmtId="168" formatCode="00&quot;.&quot;000&quot;.&quot;000&quot;/&quot;0000&quot;-&quot;00"/>
    </dxf>
    <dxf>
      <numFmt numFmtId="169" formatCode="000&quot;.&quot;000&quot;.&quot;000&quot;-&quot;00"/>
    </dxf>
    <dxf>
      <numFmt numFmtId="168" formatCode="00&quot;.&quot;000&quot;.&quot;000&quot;/&quot;0000&quot;-&quot;00"/>
    </dxf>
    <dxf>
      <numFmt numFmtId="169" formatCode="000&quot;.&quot;000&quot;.&quot;000&quot;-&quot;00"/>
    </dxf>
    <dxf>
      <numFmt numFmtId="168" formatCode="00&quot;.&quot;000&quot;.&quot;000&quot;/&quot;0000&quot;-&quot;00"/>
    </dxf>
    <dxf>
      <numFmt numFmtId="169" formatCode="000&quot;.&quot;000&quot;.&quot;000&quot;-&quot;00"/>
    </dxf>
    <dxf>
      <numFmt numFmtId="168" formatCode="00&quot;.&quot;000&quot;.&quot;000&quot;/&quot;0000&quot;-&quot;00"/>
    </dxf>
    <dxf>
      <numFmt numFmtId="169" formatCode="000&quot;.&quot;000&quot;.&quot;000&quot;-&quot;00"/>
    </dxf>
    <dxf>
      <numFmt numFmtId="168" formatCode="00&quot;.&quot;000&quot;.&quot;000&quot;/&quot;0000&quot;-&quot;00"/>
    </dxf>
    <dxf>
      <numFmt numFmtId="169" formatCode="000&quot;.&quot;000&quot;.&quot;000&quot;-&quot;00"/>
    </dxf>
    <dxf>
      <numFmt numFmtId="168" formatCode="00&quot;.&quot;000&quot;.&quot;000&quot;/&quot;0000&quot;-&quot;00"/>
    </dxf>
    <dxf>
      <numFmt numFmtId="169" formatCode="000&quot;.&quot;000&quot;.&quot;000&quot;-&quot;00"/>
    </dxf>
    <dxf>
      <numFmt numFmtId="168" formatCode="00&quot;.&quot;000&quot;.&quot;000&quot;/&quot;0000&quot;-&quot;00"/>
    </dxf>
    <dxf>
      <numFmt numFmtId="169" formatCode="000&quot;.&quot;000&quot;.&quot;000&quot;-&quot;00"/>
    </dxf>
    <dxf>
      <numFmt numFmtId="168" formatCode="00&quot;.&quot;000&quot;.&quot;000&quot;/&quot;0000&quot;-&quot;00"/>
    </dxf>
    <dxf>
      <numFmt numFmtId="169" formatCode="000&quot;.&quot;000&quot;.&quot;000&quot;-&quot;00"/>
    </dxf>
    <dxf>
      <numFmt numFmtId="168" formatCode="00&quot;.&quot;000&quot;.&quot;000&quot;/&quot;0000&quot;-&quot;00"/>
    </dxf>
    <dxf>
      <numFmt numFmtId="169" formatCode="000&quot;.&quot;000&quot;.&quot;000&quot;-&quot;00"/>
    </dxf>
    <dxf>
      <numFmt numFmtId="168" formatCode="00&quot;.&quot;000&quot;.&quot;000&quot;/&quot;0000&quot;-&quot;00"/>
    </dxf>
    <dxf>
      <numFmt numFmtId="169" formatCode="000&quot;.&quot;000&quot;.&quot;000&quot;-&quot;00"/>
    </dxf>
    <dxf>
      <numFmt numFmtId="168" formatCode="00&quot;.&quot;000&quot;.&quot;000&quot;/&quot;0000&quot;-&quot;00"/>
    </dxf>
    <dxf>
      <numFmt numFmtId="169" formatCode="000&quot;.&quot;000&quot;.&quot;000&quot;-&quot;00"/>
    </dxf>
    <dxf>
      <numFmt numFmtId="168" formatCode="00&quot;.&quot;000&quot;.&quot;000&quot;/&quot;0000&quot;-&quot;00"/>
    </dxf>
    <dxf>
      <numFmt numFmtId="169" formatCode="000&quot;.&quot;000&quot;.&quot;000&quot;-&quot;00"/>
    </dxf>
    <dxf>
      <numFmt numFmtId="168" formatCode="00&quot;.&quot;000&quot;.&quot;000&quot;/&quot;0000&quot;-&quot;00"/>
    </dxf>
    <dxf>
      <numFmt numFmtId="169" formatCode="000&quot;.&quot;000&quot;.&quot;000&quot;-&quot;00"/>
    </dxf>
    <dxf>
      <numFmt numFmtId="168" formatCode="00&quot;.&quot;000&quot;.&quot;000&quot;/&quot;0000&quot;-&quot;00"/>
    </dxf>
    <dxf>
      <numFmt numFmtId="169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0</xdr:row>
      <xdr:rowOff>78441</xdr:rowOff>
    </xdr:from>
    <xdr:to>
      <xdr:col>3</xdr:col>
      <xdr:colOff>974911</xdr:colOff>
      <xdr:row>0</xdr:row>
      <xdr:rowOff>903006</xdr:rowOff>
    </xdr:to>
    <xdr:pic>
      <xdr:nvPicPr>
        <xdr:cNvPr id="2" name="Figuras 7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9647" y="78441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961839" cy="82456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201706</xdr:colOff>
      <xdr:row>6</xdr:row>
      <xdr:rowOff>89648</xdr:rowOff>
    </xdr:from>
    <xdr:to>
      <xdr:col>10</xdr:col>
      <xdr:colOff>672353</xdr:colOff>
      <xdr:row>9</xdr:row>
      <xdr:rowOff>89648</xdr:rowOff>
    </xdr:to>
    <xdr:sp macro="" textlink="">
      <xdr:nvSpPr>
        <xdr:cNvPr id="3" name="CaixaDeTexto 2"/>
        <xdr:cNvSpPr txBox="1"/>
      </xdr:nvSpPr>
      <xdr:spPr>
        <a:xfrm>
          <a:off x="3278281" y="2366123"/>
          <a:ext cx="9166972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3200"/>
            <a:t>SEM MOVIMENTO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ORDEM_CRONOL&#211;GICA_%20DE_%20PAGAMENTOS_JULH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s"/>
      <sheetName val="Locações"/>
      <sheetName val="Serviços"/>
      <sheetName val="Obras"/>
    </sheetNames>
    <sheetDataSet>
      <sheetData sheetId="0">
        <row r="2">
          <cell r="A2" t="str">
            <v>JULHO/2023</v>
          </cell>
        </row>
        <row r="26">
          <cell r="A26" t="str">
            <v>Data da última atualização: 03/08/2023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am.mp.br/images/Transpar%C3%AAncia_2023/Julho/NFs/Bens/NF_4707_2023_EBA_deb55.pdf" TargetMode="External"/><Relationship Id="rId13" Type="http://schemas.openxmlformats.org/officeDocument/2006/relationships/hyperlink" Target="https://www.mpam.mp.br/images/Transpar%C3%AAncia_2023/Julho/NFs/Bens/NF_17895_2023_MOVENORTE_f9698.pdf" TargetMode="External"/><Relationship Id="rId18" Type="http://schemas.openxmlformats.org/officeDocument/2006/relationships/hyperlink" Target="https://www.mpam.mp.br/images/Transpar%C3%AAncia_2023/Julho/NFs/Bens/NF_4295_2022_VINICIUS_f83de.pdf" TargetMode="External"/><Relationship Id="rId3" Type="http://schemas.openxmlformats.org/officeDocument/2006/relationships/hyperlink" Target="https://www.mpam.mp.br/images/Transpar%C3%AAncia_2023/Julho/NFs/Bens/NF_1578_2023_ANDRE_DE_VASCONCELOS_9aeb3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mpam.mp.br/images/Transpar%C3%AAncia_2023/Julho/NFs/Bens/NF_1571_2023_ANDRE_DE_VASCONCELOS_4a09c.pdf" TargetMode="External"/><Relationship Id="rId12" Type="http://schemas.openxmlformats.org/officeDocument/2006/relationships/hyperlink" Target="https://www.mpam.mp.br/images/Transpar%C3%AAncia_2023/Julho/NFs/Bens/NF_1457_2023_FRONT_67c56.pdf" TargetMode="External"/><Relationship Id="rId17" Type="http://schemas.openxmlformats.org/officeDocument/2006/relationships/hyperlink" Target="https://www.mpam.mp.br/images/Transpar%C3%AAncia_2023/Julho/NFs/Bens/NF_002_2023_THIAGO_92b2c.pdf" TargetMode="External"/><Relationship Id="rId2" Type="http://schemas.openxmlformats.org/officeDocument/2006/relationships/hyperlink" Target="https://www.mpam.mp.br/images/Transpar%C3%AAncia_2023/Julho/NFs/Bens/NF_630720_2023_A_PAGINA_f45f7.pdf" TargetMode="External"/><Relationship Id="rId16" Type="http://schemas.openxmlformats.org/officeDocument/2006/relationships/hyperlink" Target="https://www.mpam.mp.br/images/Transpar%C3%AAncia_2023/Julho/NFs/Bens/NF_669_2023_PUBLIC_SHOP_b3b1e.pdf" TargetMode="External"/><Relationship Id="rId20" Type="http://schemas.openxmlformats.org/officeDocument/2006/relationships/hyperlink" Target="https://www.mpam.mp.br/images/CT_05-2023_-_MP-PGJ_81c08.pdf" TargetMode="External"/><Relationship Id="rId1" Type="http://schemas.openxmlformats.org/officeDocument/2006/relationships/hyperlink" Target="https://www.mpam.mp.br/images/Transpar%C3%AAncia_2023/Julho/NFs/Bens/NF_100_2022_AFS_be391.pdf" TargetMode="External"/><Relationship Id="rId6" Type="http://schemas.openxmlformats.org/officeDocument/2006/relationships/hyperlink" Target="https://www.mpam.mp.br/images/Transpar%C3%AAncia_2023/Julho/NFs/Bens/NF_1576_2023_ANDRE_DE_VASCONCELOS_604a6.pdf" TargetMode="External"/><Relationship Id="rId11" Type="http://schemas.openxmlformats.org/officeDocument/2006/relationships/hyperlink" Target="https://www.mpam.mp.br/images/Transpar%C3%AAncia_2023/Julho/NFs/Bens/NF_928_2023_F_ALVES_fd2af.pdf" TargetMode="External"/><Relationship Id="rId5" Type="http://schemas.openxmlformats.org/officeDocument/2006/relationships/hyperlink" Target="https://www.mpam.mp.br/images/Transpar%C3%AAncia_2023/Julho/NFs/Bens/NF_1575_2023_ANDRE_DE_VASCONCELOS_37173.pdf" TargetMode="External"/><Relationship Id="rId15" Type="http://schemas.openxmlformats.org/officeDocument/2006/relationships/hyperlink" Target="https://www.mpam.mp.br/images/Transpar%C3%AAncia_2023/Julho/NFs/Bens/NF_659_2023_PUBLIC_SHOP_1cec7.pdf" TargetMode="External"/><Relationship Id="rId10" Type="http://schemas.openxmlformats.org/officeDocument/2006/relationships/hyperlink" Target="https://www.mpam.mp.br/images/Transpar%C3%AAncia_2023/Julho/NFs/Bens/NF_159_2023_ER_fc94d.pdf" TargetMode="External"/><Relationship Id="rId19" Type="http://schemas.openxmlformats.org/officeDocument/2006/relationships/hyperlink" Target="https://www.mpam.mp.br/images/CT_14-2023_-_ER_-_MP-PGJ_b8618.pdf" TargetMode="External"/><Relationship Id="rId4" Type="http://schemas.openxmlformats.org/officeDocument/2006/relationships/hyperlink" Target="https://www.mpam.mp.br/images/Transpar%C3%AAncia_2023/Julho/NFs/Bens/NF_1570_2023_ANDRE_DE_VASCONCELOS_1d8ca.pdf" TargetMode="External"/><Relationship Id="rId9" Type="http://schemas.openxmlformats.org/officeDocument/2006/relationships/hyperlink" Target="https://www.mpam.mp.br/images/Transpar%C3%AAncia_2023/Julho/NFs/Bens/NF_160_2023_ER_6456f.pdf" TargetMode="External"/><Relationship Id="rId14" Type="http://schemas.openxmlformats.org/officeDocument/2006/relationships/hyperlink" Target="https://www.mpam.mp.br/images/Transpar%C3%AAncia_2023/Julho/NFs/Bens/NF_660_2023_PUBLIC_SHOP_f0493.pdf" TargetMode="External"/><Relationship Id="rId2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am.mp.br/images/Transpar%C3%AAncia_2023/Julho/NFs/Loca%C3%A7%C3%B5es/RECIBO_06_2023_JOSIELE_cf999.pdf" TargetMode="External"/><Relationship Id="rId13" Type="http://schemas.openxmlformats.org/officeDocument/2006/relationships/hyperlink" Target="https://www.mpam.mp.br/images/3%C2%BA_TAP_a_CT_n%C2%BA_16-2020_-_MP-PGJ_-_2022.016682_e1fd1.pdf" TargetMode="External"/><Relationship Id="rId18" Type="http://schemas.openxmlformats.org/officeDocument/2006/relationships/hyperlink" Target="https://www.mpam.mp.br/images/2%C2%BA_TAP_a_CT_n%C2%BA_33-2019_-_MP-PGJ_-_2021.018738_0778e.pdf" TargetMode="External"/><Relationship Id="rId3" Type="http://schemas.openxmlformats.org/officeDocument/2006/relationships/hyperlink" Target="https://www.mpam.mp.br/images/Transpar%C3%AAncia_2023/Julho/NFs/Loca%C3%A7%C3%B5es/RECIBO_06_2023_VERA_88a71.pdf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https://www.mpam.mp.br/images/Transpar%C3%AAncia_2023/Julho/NFs/Loca%C3%A7%C3%B5es/RECIBO_06_2023_GABRIEL_c2b76.pdf" TargetMode="External"/><Relationship Id="rId12" Type="http://schemas.openxmlformats.org/officeDocument/2006/relationships/hyperlink" Target="https://www.mpam.mp.br/images/1%C2%BA_TAP_a_CT_n%C2%BA_22-2021_-_MP-PGJ_-_2022.006815_677c6.pdf" TargetMode="External"/><Relationship Id="rId17" Type="http://schemas.openxmlformats.org/officeDocument/2006/relationships/hyperlink" Target="https://www.mpam.mp.br/images/CT_03-2023_-_MP-PGJ_6613a.pdf" TargetMode="External"/><Relationship Id="rId2" Type="http://schemas.openxmlformats.org/officeDocument/2006/relationships/hyperlink" Target="https://www.mpam.mp.br/images/Transpar%C3%AAncia_2023/Julho/NFs/Loca%C3%A7%C3%B5es/FATURA_17385_2023_SENCINET_0f6e0.pdf" TargetMode="External"/><Relationship Id="rId16" Type="http://schemas.openxmlformats.org/officeDocument/2006/relationships/hyperlink" Target="https://www.mpam.mp.br/images/1%C2%BA_TAP_a_CT_n%C2%BA_31-2021_-_MP-PGJ_-_2022.011233_743e2.pdf" TargetMode="External"/><Relationship Id="rId20" Type="http://schemas.openxmlformats.org/officeDocument/2006/relationships/hyperlink" Target="https://www.mpam.mp.br/images/1%C2%BA_TAP_a_CT_n%C2%BA_13-2021_-_MP-PGJ_-_2022.007217_b8889.pdf" TargetMode="External"/><Relationship Id="rId1" Type="http://schemas.openxmlformats.org/officeDocument/2006/relationships/hyperlink" Target="https://www.mpam.mp.br/images/CT_05-2023_-_MP-PGJ_81c08.pdf" TargetMode="External"/><Relationship Id="rId6" Type="http://schemas.openxmlformats.org/officeDocument/2006/relationships/hyperlink" Target="https://www.mpam.mp.br/images/Transpar%C3%AAncia_2023/Julho/NFs/Loca%C3%A7%C3%B5es/RECIBO_57_2023_COENCIL_83036.pdf" TargetMode="External"/><Relationship Id="rId11" Type="http://schemas.openxmlformats.org/officeDocument/2006/relationships/hyperlink" Target="https://www.mpam.mp.br/images/Transpar%C3%AAncia_2023/Julho/NFs/Loca%C3%A7%C3%B5es/FATURA_17384_2023_SENCINET_8decd.pdf" TargetMode="External"/><Relationship Id="rId5" Type="http://schemas.openxmlformats.org/officeDocument/2006/relationships/hyperlink" Target="https://www.mpam.mp.br/images/Transpar%C3%AAncia_2023/Julho/NFs/Loca%C3%A7%C3%B5es/RECIBO_06_2023_SAMUEL_1ab66.pdf" TargetMode="External"/><Relationship Id="rId15" Type="http://schemas.openxmlformats.org/officeDocument/2006/relationships/hyperlink" Target="https://www.mpam.mp.br/images/1_TAP_%C3%A0_CT_n.%C2%BA_032-2018_-_MP-PGJ_ad07a.pdf" TargetMode="External"/><Relationship Id="rId10" Type="http://schemas.openxmlformats.org/officeDocument/2006/relationships/hyperlink" Target="https://www.mpam.mp.br/images/Transpar%C3%AAncia_2023/Julho/NFs/Loca%C3%A7%C3%B5es/RECIBO_06_2023_JOZIVAN_80b36.pdf" TargetMode="External"/><Relationship Id="rId19" Type="http://schemas.openxmlformats.org/officeDocument/2006/relationships/hyperlink" Target="https://www.mpam.mp.br/images/CT_06-2023_-_MP-PGJ_07b55.pdf" TargetMode="External"/><Relationship Id="rId4" Type="http://schemas.openxmlformats.org/officeDocument/2006/relationships/hyperlink" Target="https://www.mpam.mp.br/images/Transpar%C3%AAncia_2023/Julho/NFs/Loca%C3%A7%C3%B5es/RECIBO_06_2023_ALVES_LIRA_3001e.pdf" TargetMode="External"/><Relationship Id="rId9" Type="http://schemas.openxmlformats.org/officeDocument/2006/relationships/hyperlink" Target="https://www.mpam.mp.br/images/Transpar%C3%AAncia_2023/Julho/NFs/Loca%C3%A7%C3%B5es/RECIBO_06_2023_VANIAS_63c4e.pdf" TargetMode="External"/><Relationship Id="rId14" Type="http://schemas.openxmlformats.org/officeDocument/2006/relationships/hyperlink" Target="https://www.mpam.mp.br/images/2%C2%BA_TA_ao_CT_004-2021_-_MP-PGJ_ca5e0.pdf" TargetMode="External"/><Relationship Id="rId2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mpam.mp.br/images/Transpar%C3%AAncia_2023/Julho/NFs/Servi%C3%A7os/NFS_504_2023_DAHORA_bc650.pdf" TargetMode="External"/><Relationship Id="rId21" Type="http://schemas.openxmlformats.org/officeDocument/2006/relationships/hyperlink" Target="https://www.mpam.mp.br/images/1%C2%BA_TAP_a_CCT_n%C2%BA_6-2022_-_MP-PGJ_-_2022.016293_dcaac.pdf" TargetMode="External"/><Relationship Id="rId42" Type="http://schemas.openxmlformats.org/officeDocument/2006/relationships/hyperlink" Target="https://www.mpam.mp.br/images/Transpar%C3%AAncia_2023/Julho/NFs/Servi%C3%A7os/NFS_39664_2023_GARTNER_2091b.pdf" TargetMode="External"/><Relationship Id="rId47" Type="http://schemas.openxmlformats.org/officeDocument/2006/relationships/hyperlink" Target="https://www.mpam.mp.br/images/Transpar%C3%AAncia_2023/Julho/NFs/Servi%C3%A7os/FATURA_58374_2023_OCA_ed126.pdf" TargetMode="External"/><Relationship Id="rId63" Type="http://schemas.openxmlformats.org/officeDocument/2006/relationships/hyperlink" Target="https://www.mpam.mp.br/images/Transpar%C3%AAncia_2023/Julho/NFs/Servi%C3%A7os/FATURA_300039317417_2023_OI_fa0d0.pdf" TargetMode="External"/><Relationship Id="rId68" Type="http://schemas.openxmlformats.org/officeDocument/2006/relationships/hyperlink" Target="https://www.mpam.mp.br/images/1%C2%BA_TAP_a_CCT_n%C2%BA_05-2022_-_MP-PGJ_-_2022.015927_31e5f.pdf" TargetMode="External"/><Relationship Id="rId84" Type="http://schemas.openxmlformats.org/officeDocument/2006/relationships/hyperlink" Target="https://www.mpam.mp.br/images/CT_16-2023_-_MP-PGJ_8a82c.pdf" TargetMode="External"/><Relationship Id="rId89" Type="http://schemas.openxmlformats.org/officeDocument/2006/relationships/hyperlink" Target="https://www.mpam.mp.br/images/1%C2%BA_TAP_a_CT_n%C2%BA_20-2018_-_MP-PGJ_-_2021.021791_f8be2.pdf" TargetMode="External"/><Relationship Id="rId16" Type="http://schemas.openxmlformats.org/officeDocument/2006/relationships/hyperlink" Target="https://www.mpam.mp.br/images/Transpar%C3%AAncia_2023/Julho/NFs/Servi%C3%A7os/FATURA_172460620237_2023_COSAMA_CARAUARI_8aba9.pdf" TargetMode="External"/><Relationship Id="rId11" Type="http://schemas.openxmlformats.org/officeDocument/2006/relationships/hyperlink" Target="https://www.mpam.mp.br/images/Transpar%C3%AAncia_2023/Julho/NFs/Servi%C3%A7os/NFS_219_2023_CEBRASPE_9d7c4.pdf" TargetMode="External"/><Relationship Id="rId32" Type="http://schemas.openxmlformats.org/officeDocument/2006/relationships/hyperlink" Target="https://www.mpam.mp.br/images/1%C2%BA_TAP_ao_CT_043-2018-MP-PGJ_9af47.pdf" TargetMode="External"/><Relationship Id="rId37" Type="http://schemas.openxmlformats.org/officeDocument/2006/relationships/hyperlink" Target="https://www.mpam.mp.br/images/Transpar%C3%AAncia_2023/Julho/NFs/Servi%C3%A7os/NFS_2385_2023_EYES_a6408.pdf" TargetMode="External"/><Relationship Id="rId53" Type="http://schemas.openxmlformats.org/officeDocument/2006/relationships/hyperlink" Target="https://www.mpam.mp.br/images/1%C2%BA_TAP_a_CT_n%C2%BA_18-2019_-_MP-PGJ_-_2021.021787_c8e88.pdf" TargetMode="External"/><Relationship Id="rId58" Type="http://schemas.openxmlformats.org/officeDocument/2006/relationships/hyperlink" Target="https://www.mpam.mp.br/images/Transpar%C3%AAncia_2023/Julho/NFs/Servi%C3%A7os/FATURA_300039311830_2023_OI_75f72.pdf" TargetMode="External"/><Relationship Id="rId74" Type="http://schemas.openxmlformats.org/officeDocument/2006/relationships/hyperlink" Target="https://www.mpam.mp.br/images/Transpar%C3%AAncia_2023/Julho/NFs/Servi%C3%A7os/NFS_11618_2023_SENCINET_3e0d8.pdf" TargetMode="External"/><Relationship Id="rId79" Type="http://schemas.openxmlformats.org/officeDocument/2006/relationships/hyperlink" Target="https://www.mpam.mp.br/images/1%C2%BA_TA_ao_CT_002-2020_-_MP-PGJ_47141.pdf" TargetMode="External"/><Relationship Id="rId5" Type="http://schemas.openxmlformats.org/officeDocument/2006/relationships/hyperlink" Target="https://www.mpam.mp.br/images/Transpar%C3%AAncia_2023/Julho/NFs/Servi%C3%A7os/FATURA_74502112_2023_AMAZONAS_ENERGIA_a73e9.pdf" TargetMode="External"/><Relationship Id="rId90" Type="http://schemas.openxmlformats.org/officeDocument/2006/relationships/hyperlink" Target="https://www.mpam.mp.br/images/Transpar%C3%AAncia_2023/Julho/NFs/Servi%C3%A7os/NFS_2612_2023_VILA_DA_BARRA_020b8.pdf" TargetMode="External"/><Relationship Id="rId22" Type="http://schemas.openxmlformats.org/officeDocument/2006/relationships/hyperlink" Target="https://www.mpam.mp.br/images/1%C2%BA_TAP_a_CCT_n%C2%BA_6-2022_-_MP-PGJ_-_2022.016293_dcaac.pdf" TargetMode="External"/><Relationship Id="rId27" Type="http://schemas.openxmlformats.org/officeDocument/2006/relationships/hyperlink" Target="https://www.mpam.mp.br/images/Transpar%C3%AAncia_2023/Julho/NFs/Servi%C3%A7os/NFS_3661_2023_ECOSEGME_74f08.pdf" TargetMode="External"/><Relationship Id="rId43" Type="http://schemas.openxmlformats.org/officeDocument/2006/relationships/hyperlink" Target="https://www.mpam.mp.br/images/Transpar%C3%AAncia_2023/Julho/NFs/Servi%C3%A7os/NFS_5404_2023_JF_4dcd2.pdf" TargetMode="External"/><Relationship Id="rId48" Type="http://schemas.openxmlformats.org/officeDocument/2006/relationships/hyperlink" Target="https://www.mpam.mp.br/images/Transpar%C3%AAncia_2023/Julho/NFs/Servi%C3%A7os/NFS_1091_2023_OCA_SERV_e2fbf.pdf" TargetMode="External"/><Relationship Id="rId64" Type="http://schemas.openxmlformats.org/officeDocument/2006/relationships/hyperlink" Target="https://www.mpam.mp.br/images/1%C2%BA_TAP_a_CT_n%C2%BA_012-2021_-_MP-PGJ_-_2022.002439_3450e.pdf" TargetMode="External"/><Relationship Id="rId69" Type="http://schemas.openxmlformats.org/officeDocument/2006/relationships/hyperlink" Target="https://www.mpam.mp.br/images/Transpar%C3%AAncia_2023/Julho/NFs/Servi%C3%A7os/FATURA_237538617_2023_SAAE_ITA_69aa4.pdf" TargetMode="External"/><Relationship Id="rId8" Type="http://schemas.openxmlformats.org/officeDocument/2006/relationships/hyperlink" Target="https://www.mpam.mp.br/images/1%C2%BA_TAP_a_TCS_n%C2%BA_10-2021_-_MP-PGJ_-_2021.007091_ec916.pdf" TargetMode="External"/><Relationship Id="rId51" Type="http://schemas.openxmlformats.org/officeDocument/2006/relationships/hyperlink" Target="https://www.mpam.mp.br/images/1%C2%BA_TAP_a_CT_n%C2%BA_32-2021_-_MP-PGJ_-_2022.013020_cc048.pdf" TargetMode="External"/><Relationship Id="rId72" Type="http://schemas.openxmlformats.org/officeDocument/2006/relationships/hyperlink" Target="https://www.mpam.mp.br/images/1%C2%BA_TAP_a_CT_n%C2%BA_13-2021_-_MP-PGJ_-_2022.007217_b8889.pdf" TargetMode="External"/><Relationship Id="rId80" Type="http://schemas.openxmlformats.org/officeDocument/2006/relationships/hyperlink" Target="https://www.mpam.mp.br/images/1%C2%BA_TA_ao_CT_002-2020_-_MP-PGJ_47141.pdf" TargetMode="External"/><Relationship Id="rId85" Type="http://schemas.openxmlformats.org/officeDocument/2006/relationships/hyperlink" Target="https://www.mpam.mp.br/images/Transpar%C3%AAncia_2023/Julho/NFs/Servi%C3%A7os/FATURA_345991343_2023_TELEFONICA_81739.pdf" TargetMode="External"/><Relationship Id="rId93" Type="http://schemas.openxmlformats.org/officeDocument/2006/relationships/printerSettings" Target="../printerSettings/printerSettings3.bin"/><Relationship Id="rId3" Type="http://schemas.openxmlformats.org/officeDocument/2006/relationships/hyperlink" Target="https://www.mpam.mp.br/images/Transpar%C3%AAncia_2023/Julho/NFs/Servi%C3%A7os/FATURA_869937-06_2023_AMAZONAS_ENERGIA_197e0.pdf" TargetMode="External"/><Relationship Id="rId12" Type="http://schemas.openxmlformats.org/officeDocument/2006/relationships/hyperlink" Target="https://www.mpam.mp.br/images/CT_08-2022_-_MP-PGJ_4a1bf.pdf" TargetMode="External"/><Relationship Id="rId17" Type="http://schemas.openxmlformats.org/officeDocument/2006/relationships/hyperlink" Target="https://www.mpam.mp.br/images/Transpar%C3%AAncia_2023/Julho/NFs/Servi%C3%A7os/FATURA_284870620234_2023_COSAMA_CODAJAS_d9e5a.pdf" TargetMode="External"/><Relationship Id="rId25" Type="http://schemas.openxmlformats.org/officeDocument/2006/relationships/hyperlink" Target="https://www.mpam.mp.br/images/CT_33-2022_-_MP-PGJ_f6e8b.pdf" TargetMode="External"/><Relationship Id="rId33" Type="http://schemas.openxmlformats.org/officeDocument/2006/relationships/hyperlink" Target="https://www.mpam.mp.br/images/Contratos/2023/Aditivos/1%C2%BA_TA_ao_CT_01-2021_-_MP-PGJ_f6de2.pdf" TargetMode="External"/><Relationship Id="rId38" Type="http://schemas.openxmlformats.org/officeDocument/2006/relationships/hyperlink" Target="https://www.mpam.mp.br/images/Transpar%C3%AAncia_2023/Julho/NFs/Servi%C3%A7os/NFS_1992_2023_EYES_2ac39.pdf" TargetMode="External"/><Relationship Id="rId46" Type="http://schemas.openxmlformats.org/officeDocument/2006/relationships/hyperlink" Target="https://www.mpam.mp.br/images/Transpar%C3%AAncia_2023/Julho/NFs/Servi%C3%A7os/NFS_131_2023_MOVLEADS_94076.pdf" TargetMode="External"/><Relationship Id="rId59" Type="http://schemas.openxmlformats.org/officeDocument/2006/relationships/hyperlink" Target="https://www.mpam.mp.br/images/Transpar%C3%AAncia_2023/Julho/NFs/Servi%C3%A7os/FATURA_300039316290_2023_OI_decd6.pdf" TargetMode="External"/><Relationship Id="rId67" Type="http://schemas.openxmlformats.org/officeDocument/2006/relationships/hyperlink" Target="https://www.mpam.mp.br/images/Transpar%C3%AAncia_2023/Julho/NFs/Servi%C3%A7os/NFS_15_2023_RH_3c02f.pdf" TargetMode="External"/><Relationship Id="rId20" Type="http://schemas.openxmlformats.org/officeDocument/2006/relationships/hyperlink" Target="https://www.mpam.mp.br/images/1%C2%BA_TAP_a_CCT_n%C2%BA_6-2022_-_MP-PGJ_-_2022.016293_dcaac.pdf" TargetMode="External"/><Relationship Id="rId41" Type="http://schemas.openxmlformats.org/officeDocument/2006/relationships/hyperlink" Target="https://www.mpam.mp.br/images/Transpar%C3%AAncia_2023/Julho/NFs/Servi%C3%A7os/NFS_39435_2023_GARTNER_48312.pdf" TargetMode="External"/><Relationship Id="rId54" Type="http://schemas.openxmlformats.org/officeDocument/2006/relationships/hyperlink" Target="https://www.mpam.mp.br/images/3_TA_%C3%A0_CT_n.%C2%BA_018-2019_-_MP-PGJ_bcff4.pdf" TargetMode="External"/><Relationship Id="rId62" Type="http://schemas.openxmlformats.org/officeDocument/2006/relationships/hyperlink" Target="https://www.mpam.mp.br/images/Transpar%C3%AAncia_2023/Julho/NFs/Servi%C3%A7os/FATURA_300039317416_2023_OI_e94db.pdf" TargetMode="External"/><Relationship Id="rId70" Type="http://schemas.openxmlformats.org/officeDocument/2006/relationships/hyperlink" Target="https://www.mpam.mp.br/images/1%C2%BA_TAP_a_CT_n%C2%BA_22-2021_-_MP-PGJ_-_2022.006815_677c6.pdf" TargetMode="External"/><Relationship Id="rId75" Type="http://schemas.openxmlformats.org/officeDocument/2006/relationships/hyperlink" Target="https://www.mpam.mp.br/images/Transpar%C3%AAncia_2023/Julho/NFs/Servi%C3%A7os/NFS_7433_2023_SENCINET_30cb4.pdf" TargetMode="External"/><Relationship Id="rId83" Type="http://schemas.openxmlformats.org/officeDocument/2006/relationships/hyperlink" Target="https://www.mpam.mp.br/images/Transpar%C3%AAncia_2023/Julho/NFs/Servi%C3%A7os/NFS_13573_2023_SIDI_0e8ac.pdf" TargetMode="External"/><Relationship Id="rId88" Type="http://schemas.openxmlformats.org/officeDocument/2006/relationships/hyperlink" Target="https://www.mpam.mp.br/images/1%C2%BA_TAP_a_CT_n%C2%BA_15-2020_-_MP-PGJ_-_2022.005068_3159f.pdf" TargetMode="External"/><Relationship Id="rId91" Type="http://schemas.openxmlformats.org/officeDocument/2006/relationships/hyperlink" Target="https://www.mpam.mp.br/images/CT_17-2023_-_MP-PGJ_302dc.pdf" TargetMode="External"/><Relationship Id="rId1" Type="http://schemas.openxmlformats.org/officeDocument/2006/relationships/hyperlink" Target="https://www.mpam.mp.br/images/CC_n%C2%BA_008-2021-MP-PGJ_33452.pdf" TargetMode="External"/><Relationship Id="rId6" Type="http://schemas.openxmlformats.org/officeDocument/2006/relationships/hyperlink" Target="https://www.mpam.mp.br/images/Contratos/2023/Aditivos/4%C2%BA_TA_ao_CT_02-2019_-_MP-PGJ_c76fb.pdf" TargetMode="External"/><Relationship Id="rId15" Type="http://schemas.openxmlformats.org/officeDocument/2006/relationships/hyperlink" Target="https://www.mpam.mp.br/images/Transpar%C3%AAncia_2023/Julho/NFs/Servi%C3%A7os/FATURA_049430620234_2023_COSAMA_TABATINGA_8f5a6.pdf" TargetMode="External"/><Relationship Id="rId23" Type="http://schemas.openxmlformats.org/officeDocument/2006/relationships/hyperlink" Target="https://www.mpam.mp.br/images/1%C2%BA_TAP_a_CCT_n%C2%BA_6-2022_-_MP-PGJ_-_2022.016293_dcaac.pdf" TargetMode="External"/><Relationship Id="rId28" Type="http://schemas.openxmlformats.org/officeDocument/2006/relationships/hyperlink" Target="https://www.mpam.mp.br/images/3%C2%BA_TA_ao_CC_003-2020_-_MP-PGJ_03dbd.pdf" TargetMode="External"/><Relationship Id="rId36" Type="http://schemas.openxmlformats.org/officeDocument/2006/relationships/hyperlink" Target="https://www.mpam.mp.br/images/Transpar%C3%AAncia_2023/Julho/NFs/Servi%C3%A7os/NFS_1988_2023_EYES_7b16a.pdf" TargetMode="External"/><Relationship Id="rId49" Type="http://schemas.openxmlformats.org/officeDocument/2006/relationships/hyperlink" Target="https://www.mpam.mp.br/images/1%C2%BA_TAP_a_CT_n%C2%BA_16-2022_-_MP-PGJ_-_2022.011197_a5ec9.pdf" TargetMode="External"/><Relationship Id="rId57" Type="http://schemas.openxmlformats.org/officeDocument/2006/relationships/hyperlink" Target="https://www.mpam.mp.br/images/Transpar%C3%AAncia_2023/Julho/NFs/Servi%C3%A7os/FATURA_300039315717_2023_OI_667af.pdf" TargetMode="External"/><Relationship Id="rId10" Type="http://schemas.openxmlformats.org/officeDocument/2006/relationships/hyperlink" Target="https://www.mpam.mp.br/images/Transpar%C3%AAncia_2023/Julho/NFs/Servi%C3%A7os/NFS_393_2023_CASA_NOVA_b6e09.pdf" TargetMode="External"/><Relationship Id="rId31" Type="http://schemas.openxmlformats.org/officeDocument/2006/relationships/hyperlink" Target="https://www.mpam.mp.br/images/Transpar%C3%AAncia_2023/Julho/NFs/Servi%C3%A7os/FATURA_67331_2023_CORREIOS_7b829.pdf" TargetMode="External"/><Relationship Id="rId44" Type="http://schemas.openxmlformats.org/officeDocument/2006/relationships/hyperlink" Target="https://www.mpam.mp.br/images/4%C2%BA_TA_ao_CT_10-2020_-_MP-PGJ_0fe62.pdf" TargetMode="External"/><Relationship Id="rId52" Type="http://schemas.openxmlformats.org/officeDocument/2006/relationships/hyperlink" Target="https://www.mpam.mp.br/images/1%C2%BA_TAP_a_CT_n%C2%BA_32-2021_-_MP-PGJ_-_2022.013020_cc048.pdf" TargetMode="External"/><Relationship Id="rId60" Type="http://schemas.openxmlformats.org/officeDocument/2006/relationships/hyperlink" Target="https://www.mpam.mp.br/images/Transpar%C3%AAncia_2023/Julho/NFs/Servi%C3%A7os/FATURA_300039316290_2023_OI_decd6.pdf" TargetMode="External"/><Relationship Id="rId65" Type="http://schemas.openxmlformats.org/officeDocument/2006/relationships/hyperlink" Target="https://www.mpam.mp.br/images/Transpar%C3%AAncia_2023/Julho/NFs/Servi%C3%A7os/NFS_38616_2023_PRODAM_e9774.pdf" TargetMode="External"/><Relationship Id="rId73" Type="http://schemas.openxmlformats.org/officeDocument/2006/relationships/hyperlink" Target="https://www.mpam.mp.br/images/1%C2%BA_TAP_a_CT_n%C2%BA_22-2021_-_MP-PGJ_-_2022.006815_677c6.pdf" TargetMode="External"/><Relationship Id="rId78" Type="http://schemas.openxmlformats.org/officeDocument/2006/relationships/hyperlink" Target="https://www.mpam.mp.br/images/1%C2%BA_TA_ao_CT_002-2020_-_MP-PGJ_47141.pdf" TargetMode="External"/><Relationship Id="rId81" Type="http://schemas.openxmlformats.org/officeDocument/2006/relationships/hyperlink" Target="https://www.mpam.mp.br/images/Transpar%C3%AAncia_2023/Julho/NFs/Servi%C3%A7os/NFS_13053_2023_SIDI_d2377.pdf" TargetMode="External"/><Relationship Id="rId86" Type="http://schemas.openxmlformats.org/officeDocument/2006/relationships/hyperlink" Target="https://www.mpam.mp.br/images/Transpar%C3%AAncia_2023/Julho/NFs/Servi%C3%A7os/NFS_115_2023_THIAGO_c403d.pdf" TargetMode="External"/><Relationship Id="rId94" Type="http://schemas.openxmlformats.org/officeDocument/2006/relationships/drawing" Target="../drawings/drawing3.xml"/><Relationship Id="rId4" Type="http://schemas.openxmlformats.org/officeDocument/2006/relationships/hyperlink" Target="https://www.mpam.mp.br/images/Transpar%C3%AAncia_2023/Julho/NFs/Servi%C3%A7os/FATURA_867462-06_2023_AMAZONAS_ENERGIA_5ccfb.pdf" TargetMode="External"/><Relationship Id="rId9" Type="http://schemas.openxmlformats.org/officeDocument/2006/relationships/hyperlink" Target="https://www.mpam.mp.br/images/2%C2%BA_TA_ao_CT_008-2021_-_MP-PGJ_bc47a.pdf" TargetMode="External"/><Relationship Id="rId13" Type="http://schemas.openxmlformats.org/officeDocument/2006/relationships/hyperlink" Target="https://www.mpam.mp.br/images/1%C2%BA_TAP_a_CCT_n%C2%BA_10-2021_-_MP-PGJ_-_2020.007499_951e2.pdf" TargetMode="External"/><Relationship Id="rId18" Type="http://schemas.openxmlformats.org/officeDocument/2006/relationships/hyperlink" Target="https://www.mpam.mp.br/images/Transpar%C3%AAncia_2023/Julho/NFs/Servi%C3%A7os/FATURA_220980620235_2023_COSAMA_AUTAZES_7c3fd.pdf" TargetMode="External"/><Relationship Id="rId39" Type="http://schemas.openxmlformats.org/officeDocument/2006/relationships/hyperlink" Target="https://www.mpam.mp.br/images/CT_n%C2%BA_034-2021-MP-PGJ_f1b15.pdf" TargetMode="External"/><Relationship Id="rId34" Type="http://schemas.openxmlformats.org/officeDocument/2006/relationships/hyperlink" Target="https://www.mpam.mp.br/images/1%C2%BA_TAP_a_CT_n%C2%BA_33-2021_-_MP-PGJ_-_2022.013017_13360.pdf" TargetMode="External"/><Relationship Id="rId50" Type="http://schemas.openxmlformats.org/officeDocument/2006/relationships/hyperlink" Target="https://www.mpam.mp.br/images/1%C2%BA_TAP_a_CT_n%C2%BA_32-2021_-_MP-PGJ_-_2022.013020_cc048.pdf" TargetMode="External"/><Relationship Id="rId55" Type="http://schemas.openxmlformats.org/officeDocument/2006/relationships/hyperlink" Target="https://www.mpam.mp.br/images/1%C2%BA_TAP_a_CT_n%C2%BA_35-2018_-_MP-PGJ_-_2022.006802_d4bcf.pdf" TargetMode="External"/><Relationship Id="rId76" Type="http://schemas.openxmlformats.org/officeDocument/2006/relationships/hyperlink" Target="https://www.mpam.mp.br/images/Transpar%C3%AAncia_2023/Julho/NFs/Servi%C3%A7os/NFS_7432_2023_SENCINET_8aa6a.pdf" TargetMode="External"/><Relationship Id="rId7" Type="http://schemas.openxmlformats.org/officeDocument/2006/relationships/hyperlink" Target="https://www.mpam.mp.br/images/1%C2%BA_TAP_a_CT_n%C2%BA_05-2021_-_MP-PGJ_-_2020.016185_9236b.pdf" TargetMode="External"/><Relationship Id="rId71" Type="http://schemas.openxmlformats.org/officeDocument/2006/relationships/hyperlink" Target="https://www.mpam.mp.br/images/1%C2%BA_TAP_a_CT_n%C2%BA_13-2021_-_MP-PGJ_-_2022.007217_b8889.pdf" TargetMode="External"/><Relationship Id="rId92" Type="http://schemas.openxmlformats.org/officeDocument/2006/relationships/hyperlink" Target="https://www.mpam.mp.br/images/Transpar%C3%AAncia_2023/Julho/NFs/Servi%C3%A7os/NFS_26700_2023_ZENITE_9c6f3.pdf" TargetMode="External"/><Relationship Id="rId2" Type="http://schemas.openxmlformats.org/officeDocument/2006/relationships/hyperlink" Target="https://www.mpam.mp.br/images/Transpar%C3%AAncia_2023/Junho/NFs/Servi%C3%A7os/FATURA_3774796_2022_MANAUS_AMBIENTAL_ad69b.pdf" TargetMode="External"/><Relationship Id="rId29" Type="http://schemas.openxmlformats.org/officeDocument/2006/relationships/hyperlink" Target="https://www.mpam.mp.br/images/Contratos/2023/Aditivos/1%C2%BA_TA_ao_CT_01-2022_-_MP-PGJ_04229.pdf" TargetMode="External"/><Relationship Id="rId24" Type="http://schemas.openxmlformats.org/officeDocument/2006/relationships/hyperlink" Target="https://www.mpam.mp.br/images/1%C2%BA_TAP_a_CCT_n%C2%BA_6-2022_-_MP-PGJ_-_2022.016293_dcaac.pdf" TargetMode="External"/><Relationship Id="rId40" Type="http://schemas.openxmlformats.org/officeDocument/2006/relationships/hyperlink" Target="https://www.mpam.mp.br/images/CT_n%C2%BA_034-2021-MP-PGJ_f1b15.pdf" TargetMode="External"/><Relationship Id="rId45" Type="http://schemas.openxmlformats.org/officeDocument/2006/relationships/hyperlink" Target="https://www.mpam.mp.br/images/1%C2%BA_TAP_a_CT_n%C2%BA_30-2022_-_MP-PGJ_-_2021.014353_cde60.pdf" TargetMode="External"/><Relationship Id="rId66" Type="http://schemas.openxmlformats.org/officeDocument/2006/relationships/hyperlink" Target="https://www.mpam.mp.br/images/Transpar%C3%AAncia_2023/Julho/NFs/Servi%C3%A7os/NFS_13_2023_RH_7f61b.pdf" TargetMode="External"/><Relationship Id="rId87" Type="http://schemas.openxmlformats.org/officeDocument/2006/relationships/hyperlink" Target="https://www.mpam.mp.br/images/Transpar%C3%AAncia_2023/Julho/NFs/Servi%C3%A7os/NFS_2112507_2023_TRIVALE_48817.pdf" TargetMode="External"/><Relationship Id="rId61" Type="http://schemas.openxmlformats.org/officeDocument/2006/relationships/hyperlink" Target="https://www.mpam.mp.br/images/Transpar%C3%AAncia_2023/Julho/NFs/Servi%C3%A7os/FATURA_0300039319621_2023_OI_42bee.pdf" TargetMode="External"/><Relationship Id="rId82" Type="http://schemas.openxmlformats.org/officeDocument/2006/relationships/hyperlink" Target="https://www.mpam.mp.br/images/Transpar%C3%AAncia_2023/Julho/NFs/Servi%C3%A7os/NFS_12411_2023_SIDI_5077b.pdf" TargetMode="External"/><Relationship Id="rId19" Type="http://schemas.openxmlformats.org/officeDocument/2006/relationships/hyperlink" Target="https://www.mpam.mp.br/images/Transpar%C3%AAncia_2023/Julho/NFs/Servi%C3%A7os/FATURA_109180620238_2023_COSAMA_JURUA_0a264.pdf" TargetMode="External"/><Relationship Id="rId14" Type="http://schemas.openxmlformats.org/officeDocument/2006/relationships/hyperlink" Target="https://www.mpam.mp.br/images/Transpar%C3%AAncia_2023/Julho/NFs/Servi%C3%A7os/FATURA_23068992_2023_COHASB_HUM_9072a.pdf" TargetMode="External"/><Relationship Id="rId30" Type="http://schemas.openxmlformats.org/officeDocument/2006/relationships/hyperlink" Target="https://www.mpam.mp.br/images/Transpar%C3%AAncia_2023/Julho/NFs/Servi%C3%A7os/NFS_1130_2023_EFICAZ_bfe07.pdf" TargetMode="External"/><Relationship Id="rId35" Type="http://schemas.openxmlformats.org/officeDocument/2006/relationships/hyperlink" Target="https://www.mpam.mp.br/images/1%C2%BA_TAP_a_CT_n%C2%BA_33-2021_-_MP-PGJ_-_2022.013017_13360.pdf" TargetMode="External"/><Relationship Id="rId56" Type="http://schemas.openxmlformats.org/officeDocument/2006/relationships/hyperlink" Target="https://www.mpam.mp.br/images/1%C2%BA_TAP_a_CT_n%C2%BA_35-2018_-_MP-PGJ_-_2022.006802_d4bcf.pdf" TargetMode="External"/><Relationship Id="rId77" Type="http://schemas.openxmlformats.org/officeDocument/2006/relationships/hyperlink" Target="https://www.mpam.mp.br/images/Transpar%C3%AAncia_2023/Julho/NFs/Servi%C3%A7os/NFS_11754_2023_SENCINET_00192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="85" zoomScaleNormal="85" workbookViewId="0">
      <selection activeCell="G30" sqref="G30"/>
    </sheetView>
  </sheetViews>
  <sheetFormatPr defaultRowHeight="15"/>
  <cols>
    <col min="1" max="1" width="13.7109375" customWidth="1"/>
    <col min="2" max="2" width="14.7109375" customWidth="1"/>
    <col min="3" max="3" width="17.7109375" style="42" customWidth="1"/>
    <col min="4" max="4" width="45.28515625" customWidth="1"/>
    <col min="5" max="5" width="29.5703125" customWidth="1"/>
    <col min="6" max="6" width="18.7109375" style="3" customWidth="1"/>
    <col min="7" max="7" width="16.4257812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2.140625" customWidth="1"/>
    <col min="13" max="13" width="19" customWidth="1"/>
  </cols>
  <sheetData>
    <row r="1" spans="1:13" ht="77.099999999999994" customHeight="1">
      <c r="C1" s="1"/>
      <c r="D1" s="2"/>
      <c r="G1" s="4"/>
      <c r="H1" s="4"/>
      <c r="I1" s="4"/>
      <c r="J1" s="2"/>
    </row>
    <row r="2" spans="1:13" ht="18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20.25">
      <c r="A3" s="5" t="s">
        <v>1</v>
      </c>
      <c r="B3" s="5"/>
      <c r="C3" s="6"/>
      <c r="D3" s="5"/>
      <c r="E3" s="5"/>
      <c r="G3" s="4"/>
      <c r="H3" s="4"/>
      <c r="I3" s="4"/>
      <c r="J3" s="2"/>
    </row>
    <row r="4" spans="1:13" ht="20.25">
      <c r="A4" s="5"/>
      <c r="B4" s="5"/>
      <c r="C4" s="7"/>
      <c r="D4" s="8"/>
      <c r="E4" s="5"/>
      <c r="G4" s="4"/>
      <c r="H4" s="4"/>
      <c r="I4" s="4"/>
      <c r="J4" s="2"/>
    </row>
    <row r="5" spans="1:13" ht="18">
      <c r="A5" s="9" t="s">
        <v>2</v>
      </c>
      <c r="B5" s="10"/>
      <c r="C5" s="11"/>
      <c r="D5" s="12"/>
      <c r="E5" s="13"/>
      <c r="G5" s="4"/>
      <c r="H5" s="4"/>
      <c r="I5" s="4"/>
      <c r="J5" s="2"/>
    </row>
    <row r="6" spans="1:13" ht="31.5">
      <c r="A6" s="14" t="s">
        <v>3</v>
      </c>
      <c r="B6" s="14" t="s">
        <v>4</v>
      </c>
      <c r="C6" s="15" t="s">
        <v>5</v>
      </c>
      <c r="D6" s="16" t="s">
        <v>6</v>
      </c>
      <c r="E6" s="16" t="s">
        <v>7</v>
      </c>
      <c r="F6" s="14" t="s">
        <v>8</v>
      </c>
      <c r="G6" s="14" t="s">
        <v>9</v>
      </c>
      <c r="H6" s="17" t="s">
        <v>10</v>
      </c>
      <c r="I6" s="17" t="s">
        <v>11</v>
      </c>
      <c r="J6" s="16" t="s">
        <v>12</v>
      </c>
      <c r="K6" s="16" t="s">
        <v>13</v>
      </c>
      <c r="L6" s="18" t="s">
        <v>14</v>
      </c>
      <c r="M6" s="16" t="s">
        <v>15</v>
      </c>
    </row>
    <row r="7" spans="1:13" ht="135">
      <c r="A7" s="19" t="s">
        <v>16</v>
      </c>
      <c r="B7" s="20">
        <v>1</v>
      </c>
      <c r="C7" s="21">
        <v>10855056000181</v>
      </c>
      <c r="D7" s="22" t="s">
        <v>17</v>
      </c>
      <c r="E7" s="23" t="s">
        <v>18</v>
      </c>
      <c r="F7" s="24" t="s">
        <v>19</v>
      </c>
      <c r="G7" s="25">
        <v>45117</v>
      </c>
      <c r="H7" s="26" t="s">
        <v>20</v>
      </c>
      <c r="I7" s="27">
        <v>4629</v>
      </c>
      <c r="J7" s="28">
        <v>45120</v>
      </c>
      <c r="K7" s="22" t="s">
        <v>153</v>
      </c>
      <c r="L7" s="27">
        <v>4629</v>
      </c>
      <c r="M7" s="26" t="s">
        <v>21</v>
      </c>
    </row>
    <row r="8" spans="1:13" ht="120">
      <c r="A8" s="19" t="s">
        <v>16</v>
      </c>
      <c r="B8" s="20">
        <v>2</v>
      </c>
      <c r="C8" s="21">
        <v>10855056000181</v>
      </c>
      <c r="D8" s="22" t="s">
        <v>17</v>
      </c>
      <c r="E8" s="29" t="s">
        <v>22</v>
      </c>
      <c r="F8" s="24" t="s">
        <v>23</v>
      </c>
      <c r="G8" s="25">
        <v>45119</v>
      </c>
      <c r="H8" s="26" t="s">
        <v>24</v>
      </c>
      <c r="I8" s="30">
        <v>640</v>
      </c>
      <c r="J8" s="28">
        <v>45120</v>
      </c>
      <c r="K8" s="22" t="s">
        <v>153</v>
      </c>
      <c r="L8" s="30">
        <v>640</v>
      </c>
      <c r="M8" s="26" t="s">
        <v>25</v>
      </c>
    </row>
    <row r="9" spans="1:13" ht="105">
      <c r="A9" s="19" t="s">
        <v>16</v>
      </c>
      <c r="B9" s="20">
        <v>3</v>
      </c>
      <c r="C9" s="21">
        <v>10855056000181</v>
      </c>
      <c r="D9" s="22" t="s">
        <v>17</v>
      </c>
      <c r="E9" s="29" t="s">
        <v>26</v>
      </c>
      <c r="F9" s="24" t="s">
        <v>27</v>
      </c>
      <c r="G9" s="25">
        <v>45119</v>
      </c>
      <c r="H9" s="26" t="s">
        <v>28</v>
      </c>
      <c r="I9" s="30">
        <v>3989</v>
      </c>
      <c r="J9" s="28">
        <v>45120</v>
      </c>
      <c r="K9" s="22" t="s">
        <v>153</v>
      </c>
      <c r="L9" s="30">
        <v>3989</v>
      </c>
      <c r="M9" s="26" t="s">
        <v>29</v>
      </c>
    </row>
    <row r="10" spans="1:13" ht="135">
      <c r="A10" s="19" t="s">
        <v>16</v>
      </c>
      <c r="B10" s="20">
        <v>4</v>
      </c>
      <c r="C10" s="21">
        <v>1795809000110</v>
      </c>
      <c r="D10" s="22" t="s">
        <v>30</v>
      </c>
      <c r="E10" s="29" t="s">
        <v>31</v>
      </c>
      <c r="F10" s="24" t="s">
        <v>32</v>
      </c>
      <c r="G10" s="25">
        <v>45119</v>
      </c>
      <c r="H10" s="26" t="s">
        <v>33</v>
      </c>
      <c r="I10" s="27">
        <v>339.36</v>
      </c>
      <c r="J10" s="28">
        <v>45120</v>
      </c>
      <c r="K10" s="22" t="s">
        <v>153</v>
      </c>
      <c r="L10" s="27">
        <v>339.36</v>
      </c>
      <c r="M10" s="26" t="s">
        <v>34</v>
      </c>
    </row>
    <row r="11" spans="1:13" ht="105">
      <c r="A11" s="19" t="s">
        <v>16</v>
      </c>
      <c r="B11" s="20">
        <v>5</v>
      </c>
      <c r="C11" s="21">
        <v>10855056000181</v>
      </c>
      <c r="D11" s="22" t="s">
        <v>17</v>
      </c>
      <c r="E11" s="29" t="s">
        <v>35</v>
      </c>
      <c r="F11" s="24" t="s">
        <v>36</v>
      </c>
      <c r="G11" s="25">
        <v>45120</v>
      </c>
      <c r="H11" s="26" t="s">
        <v>37</v>
      </c>
      <c r="I11" s="27">
        <v>3349</v>
      </c>
      <c r="J11" s="28">
        <v>45120</v>
      </c>
      <c r="K11" s="22" t="s">
        <v>153</v>
      </c>
      <c r="L11" s="27">
        <v>3349</v>
      </c>
      <c r="M11" s="26" t="s">
        <v>38</v>
      </c>
    </row>
    <row r="12" spans="1:13" ht="135">
      <c r="A12" s="19" t="s">
        <v>16</v>
      </c>
      <c r="B12" s="20">
        <v>6</v>
      </c>
      <c r="C12" s="21">
        <v>5207424000145</v>
      </c>
      <c r="D12" s="22" t="s">
        <v>39</v>
      </c>
      <c r="E12" s="29" t="s">
        <v>40</v>
      </c>
      <c r="F12" s="24" t="s">
        <v>41</v>
      </c>
      <c r="G12" s="25">
        <v>45120</v>
      </c>
      <c r="H12" s="26" t="s">
        <v>42</v>
      </c>
      <c r="I12" s="27">
        <v>1489</v>
      </c>
      <c r="J12" s="28">
        <v>45120</v>
      </c>
      <c r="K12" s="22" t="s">
        <v>153</v>
      </c>
      <c r="L12" s="27">
        <v>1489</v>
      </c>
      <c r="M12" s="26" t="s">
        <v>43</v>
      </c>
    </row>
    <row r="13" spans="1:13" ht="105">
      <c r="A13" s="19" t="s">
        <v>16</v>
      </c>
      <c r="B13" s="20">
        <v>7</v>
      </c>
      <c r="C13" s="21">
        <v>10855056000181</v>
      </c>
      <c r="D13" s="22" t="s">
        <v>17</v>
      </c>
      <c r="E13" s="29" t="s">
        <v>44</v>
      </c>
      <c r="F13" s="24" t="s">
        <v>45</v>
      </c>
      <c r="G13" s="25">
        <v>45120</v>
      </c>
      <c r="H13" s="26" t="s">
        <v>46</v>
      </c>
      <c r="I13" s="27">
        <v>640</v>
      </c>
      <c r="J13" s="28">
        <v>45120</v>
      </c>
      <c r="K13" s="22" t="s">
        <v>153</v>
      </c>
      <c r="L13" s="27">
        <v>640</v>
      </c>
      <c r="M13" s="26" t="s">
        <v>47</v>
      </c>
    </row>
    <row r="14" spans="1:13" ht="90">
      <c r="A14" s="19" t="s">
        <v>16</v>
      </c>
      <c r="B14" s="20">
        <v>8</v>
      </c>
      <c r="C14" s="21">
        <v>9015414000169</v>
      </c>
      <c r="D14" s="22" t="s">
        <v>48</v>
      </c>
      <c r="E14" s="29" t="s">
        <v>49</v>
      </c>
      <c r="F14" s="24" t="s">
        <v>50</v>
      </c>
      <c r="G14" s="25">
        <v>45121</v>
      </c>
      <c r="H14" s="26" t="s">
        <v>51</v>
      </c>
      <c r="I14" s="27">
        <v>5980</v>
      </c>
      <c r="J14" s="28">
        <v>45124</v>
      </c>
      <c r="K14" s="22" t="s">
        <v>153</v>
      </c>
      <c r="L14" s="27">
        <v>5980</v>
      </c>
      <c r="M14" s="26" t="s">
        <v>52</v>
      </c>
    </row>
    <row r="15" spans="1:13" ht="105">
      <c r="A15" s="19" t="s">
        <v>16</v>
      </c>
      <c r="B15" s="20">
        <v>9</v>
      </c>
      <c r="C15" s="21">
        <v>43731740000100</v>
      </c>
      <c r="D15" s="22" t="s">
        <v>53</v>
      </c>
      <c r="E15" s="29" t="s">
        <v>54</v>
      </c>
      <c r="F15" s="24" t="s">
        <v>55</v>
      </c>
      <c r="G15" s="25">
        <v>45124</v>
      </c>
      <c r="H15" s="26" t="s">
        <v>56</v>
      </c>
      <c r="I15" s="27">
        <v>853.6</v>
      </c>
      <c r="J15" s="28">
        <v>45124</v>
      </c>
      <c r="K15" s="22" t="s">
        <v>153</v>
      </c>
      <c r="L15" s="27">
        <v>853.6</v>
      </c>
      <c r="M15" s="26" t="s">
        <v>57</v>
      </c>
    </row>
    <row r="16" spans="1:13" ht="135">
      <c r="A16" s="19" t="s">
        <v>16</v>
      </c>
      <c r="B16" s="20">
        <v>10</v>
      </c>
      <c r="C16" s="21">
        <v>27985750000116</v>
      </c>
      <c r="D16" s="22" t="s">
        <v>58</v>
      </c>
      <c r="E16" s="29" t="s">
        <v>59</v>
      </c>
      <c r="F16" s="24" t="s">
        <v>60</v>
      </c>
      <c r="G16" s="25">
        <v>45127</v>
      </c>
      <c r="H16" s="26" t="s">
        <v>61</v>
      </c>
      <c r="I16" s="27">
        <v>8406.7999999999993</v>
      </c>
      <c r="J16" s="28">
        <v>45128</v>
      </c>
      <c r="K16" s="22" t="s">
        <v>153</v>
      </c>
      <c r="L16" s="27">
        <v>8406.7999999999993</v>
      </c>
      <c r="M16" s="26" t="s">
        <v>62</v>
      </c>
    </row>
    <row r="17" spans="1:13" ht="120">
      <c r="A17" s="19" t="s">
        <v>16</v>
      </c>
      <c r="B17" s="20">
        <v>11</v>
      </c>
      <c r="C17" s="21">
        <v>42545548000167</v>
      </c>
      <c r="D17" s="22" t="s">
        <v>63</v>
      </c>
      <c r="E17" s="29" t="s">
        <v>64</v>
      </c>
      <c r="F17" s="24" t="s">
        <v>65</v>
      </c>
      <c r="G17" s="25">
        <v>45127</v>
      </c>
      <c r="H17" s="26" t="s">
        <v>66</v>
      </c>
      <c r="I17" s="30">
        <v>19735.95</v>
      </c>
      <c r="J17" s="28">
        <v>45128</v>
      </c>
      <c r="K17" s="22" t="s">
        <v>153</v>
      </c>
      <c r="L17" s="30">
        <v>19735.95</v>
      </c>
      <c r="M17" s="26" t="s">
        <v>67</v>
      </c>
    </row>
    <row r="18" spans="1:13" ht="135">
      <c r="A18" s="19" t="s">
        <v>16</v>
      </c>
      <c r="B18" s="20">
        <v>12</v>
      </c>
      <c r="C18" s="21">
        <v>34354190000167</v>
      </c>
      <c r="D18" s="22" t="s">
        <v>68</v>
      </c>
      <c r="E18" s="29" t="s">
        <v>69</v>
      </c>
      <c r="F18" s="24" t="s">
        <v>70</v>
      </c>
      <c r="G18" s="25">
        <v>45128</v>
      </c>
      <c r="H18" s="26" t="s">
        <v>71</v>
      </c>
      <c r="I18" s="27">
        <v>23371.32</v>
      </c>
      <c r="J18" s="28">
        <v>45128</v>
      </c>
      <c r="K18" s="22" t="s">
        <v>153</v>
      </c>
      <c r="L18" s="27">
        <v>23371.32</v>
      </c>
      <c r="M18" s="26" t="s">
        <v>72</v>
      </c>
    </row>
    <row r="19" spans="1:13" ht="150">
      <c r="A19" s="19" t="s">
        <v>16</v>
      </c>
      <c r="B19" s="20">
        <v>13</v>
      </c>
      <c r="C19" s="21">
        <v>34354190000167</v>
      </c>
      <c r="D19" s="22" t="s">
        <v>68</v>
      </c>
      <c r="E19" s="29" t="s">
        <v>73</v>
      </c>
      <c r="F19" s="24" t="s">
        <v>74</v>
      </c>
      <c r="G19" s="25">
        <v>45128</v>
      </c>
      <c r="H19" s="26" t="s">
        <v>75</v>
      </c>
      <c r="I19" s="27">
        <v>15128.07</v>
      </c>
      <c r="J19" s="28">
        <v>45128</v>
      </c>
      <c r="K19" s="22" t="s">
        <v>153</v>
      </c>
      <c r="L19" s="27">
        <v>15128.07</v>
      </c>
      <c r="M19" s="26" t="s">
        <v>72</v>
      </c>
    </row>
    <row r="20" spans="1:13" ht="165">
      <c r="A20" s="19" t="s">
        <v>16</v>
      </c>
      <c r="B20" s="20">
        <v>14</v>
      </c>
      <c r="C20" s="21">
        <v>34354190000167</v>
      </c>
      <c r="D20" s="22" t="s">
        <v>68</v>
      </c>
      <c r="E20" s="29" t="s">
        <v>76</v>
      </c>
      <c r="F20" s="24" t="s">
        <v>77</v>
      </c>
      <c r="G20" s="25">
        <v>45128</v>
      </c>
      <c r="H20" s="26" t="s">
        <v>78</v>
      </c>
      <c r="I20" s="27">
        <v>5042.6899999999996</v>
      </c>
      <c r="J20" s="28">
        <v>45128</v>
      </c>
      <c r="K20" s="22" t="s">
        <v>153</v>
      </c>
      <c r="L20" s="27">
        <v>5042.6899999999996</v>
      </c>
      <c r="M20" s="26" t="s">
        <v>72</v>
      </c>
    </row>
    <row r="21" spans="1:13" ht="120">
      <c r="A21" s="19" t="s">
        <v>16</v>
      </c>
      <c r="B21" s="20">
        <v>15</v>
      </c>
      <c r="C21" s="21">
        <v>25091585000123</v>
      </c>
      <c r="D21" s="22" t="s">
        <v>79</v>
      </c>
      <c r="E21" s="29" t="s">
        <v>80</v>
      </c>
      <c r="F21" s="24" t="s">
        <v>81</v>
      </c>
      <c r="G21" s="25">
        <v>45131</v>
      </c>
      <c r="H21" s="26" t="s">
        <v>82</v>
      </c>
      <c r="I21" s="30">
        <v>10116</v>
      </c>
      <c r="J21" s="28">
        <v>45138</v>
      </c>
      <c r="K21" s="22" t="s">
        <v>153</v>
      </c>
      <c r="L21" s="30">
        <v>10116</v>
      </c>
      <c r="M21" s="26" t="s">
        <v>83</v>
      </c>
    </row>
    <row r="22" spans="1:13" ht="135">
      <c r="A22" s="19" t="s">
        <v>16</v>
      </c>
      <c r="B22" s="20">
        <v>16</v>
      </c>
      <c r="C22" s="21">
        <v>5778325000547</v>
      </c>
      <c r="D22" s="22" t="s">
        <v>84</v>
      </c>
      <c r="E22" s="31" t="s">
        <v>85</v>
      </c>
      <c r="F22" s="24" t="s">
        <v>86</v>
      </c>
      <c r="G22" s="25">
        <v>45134</v>
      </c>
      <c r="H22" s="26" t="s">
        <v>87</v>
      </c>
      <c r="I22" s="27">
        <v>38800</v>
      </c>
      <c r="J22" s="28">
        <v>45138</v>
      </c>
      <c r="K22" s="22" t="s">
        <v>153</v>
      </c>
      <c r="L22" s="27">
        <v>38800</v>
      </c>
      <c r="M22" s="26" t="s">
        <v>88</v>
      </c>
    </row>
    <row r="23" spans="1:13" ht="135">
      <c r="A23" s="19" t="s">
        <v>16</v>
      </c>
      <c r="B23" s="20">
        <v>17</v>
      </c>
      <c r="C23" s="21">
        <v>5778325000547</v>
      </c>
      <c r="D23" s="22" t="s">
        <v>84</v>
      </c>
      <c r="E23" s="32" t="s">
        <v>89</v>
      </c>
      <c r="F23" s="24" t="s">
        <v>90</v>
      </c>
      <c r="G23" s="25">
        <v>45134</v>
      </c>
      <c r="H23" s="26" t="s">
        <v>91</v>
      </c>
      <c r="I23" s="30">
        <v>329800</v>
      </c>
      <c r="J23" s="28">
        <v>45138</v>
      </c>
      <c r="K23" s="22" t="s">
        <v>153</v>
      </c>
      <c r="L23" s="30">
        <v>329800</v>
      </c>
      <c r="M23" s="26" t="s">
        <v>92</v>
      </c>
    </row>
    <row r="24" spans="1:13" ht="105">
      <c r="A24" s="19" t="s">
        <v>16</v>
      </c>
      <c r="B24" s="20">
        <v>18</v>
      </c>
      <c r="C24" s="21">
        <v>84499755000172</v>
      </c>
      <c r="D24" s="22" t="s">
        <v>93</v>
      </c>
      <c r="E24" s="29" t="s">
        <v>94</v>
      </c>
      <c r="F24" s="24" t="s">
        <v>95</v>
      </c>
      <c r="G24" s="25">
        <v>45134</v>
      </c>
      <c r="H24" s="26" t="s">
        <v>96</v>
      </c>
      <c r="I24" s="27">
        <v>5310</v>
      </c>
      <c r="J24" s="28">
        <v>45138</v>
      </c>
      <c r="K24" s="22" t="s">
        <v>153</v>
      </c>
      <c r="L24" s="27">
        <v>5310</v>
      </c>
      <c r="M24" s="26" t="s">
        <v>97</v>
      </c>
    </row>
    <row r="25" spans="1:13">
      <c r="A25" s="33" t="s">
        <v>98</v>
      </c>
      <c r="B25" s="33"/>
      <c r="C25" s="34"/>
      <c r="D25" s="4"/>
      <c r="G25" s="35"/>
      <c r="H25" s="35"/>
      <c r="I25" s="35"/>
      <c r="J25" s="2"/>
      <c r="K25" s="4"/>
      <c r="M25" s="36"/>
    </row>
    <row r="26" spans="1:13" ht="15" customHeight="1">
      <c r="A26" s="37" t="s">
        <v>99</v>
      </c>
      <c r="B26" s="38"/>
      <c r="C26" s="39"/>
      <c r="D26" s="2"/>
      <c r="G26" s="4"/>
      <c r="H26" s="4"/>
      <c r="I26" s="4"/>
      <c r="J26" s="2"/>
    </row>
    <row r="27" spans="1:13" ht="15" customHeight="1">
      <c r="A27" s="40" t="s">
        <v>100</v>
      </c>
      <c r="B27" s="40"/>
      <c r="C27" s="41"/>
      <c r="D27" s="40"/>
    </row>
    <row r="28" spans="1:13" ht="15" customHeight="1">
      <c r="A28" s="40" t="s">
        <v>101</v>
      </c>
      <c r="B28" s="40"/>
      <c r="C28" s="41"/>
      <c r="D28" s="40"/>
    </row>
    <row r="29" spans="1:13" ht="15" customHeight="1">
      <c r="A29" s="40" t="s">
        <v>102</v>
      </c>
      <c r="B29" s="40"/>
      <c r="C29" s="41"/>
      <c r="D29" s="2"/>
    </row>
    <row r="30" spans="1:13" ht="15" customHeight="1"/>
  </sheetData>
  <mergeCells count="1">
    <mergeCell ref="A2:M2"/>
  </mergeCells>
  <conditionalFormatting sqref="C8 C10 C12:C19 C21:C24">
    <cfRule type="cellIs" dxfId="59" priority="9" operator="between">
      <formula>111111111</formula>
      <formula>99999999999</formula>
    </cfRule>
    <cfRule type="cellIs" dxfId="58" priority="10" operator="between">
      <formula>111111111111</formula>
      <formula>99999999999999</formula>
    </cfRule>
  </conditionalFormatting>
  <conditionalFormatting sqref="C7">
    <cfRule type="cellIs" dxfId="57" priority="7" operator="between">
      <formula>111111111</formula>
      <formula>99999999999</formula>
    </cfRule>
    <cfRule type="cellIs" dxfId="56" priority="8" operator="between">
      <formula>111111111111</formula>
      <formula>99999999999999</formula>
    </cfRule>
  </conditionalFormatting>
  <conditionalFormatting sqref="C9">
    <cfRule type="cellIs" dxfId="55" priority="5" operator="between">
      <formula>111111111</formula>
      <formula>99999999999</formula>
    </cfRule>
    <cfRule type="cellIs" dxfId="54" priority="6" operator="between">
      <formula>111111111111</formula>
      <formula>99999999999999</formula>
    </cfRule>
  </conditionalFormatting>
  <conditionalFormatting sqref="C11">
    <cfRule type="cellIs" dxfId="53" priority="3" operator="between">
      <formula>111111111</formula>
      <formula>99999999999</formula>
    </cfRule>
    <cfRule type="cellIs" dxfId="52" priority="4" operator="between">
      <formula>111111111111</formula>
      <formula>99999999999999</formula>
    </cfRule>
  </conditionalFormatting>
  <conditionalFormatting sqref="C20">
    <cfRule type="cellIs" dxfId="51" priority="1" operator="between">
      <formula>111111111</formula>
      <formula>99999999999</formula>
    </cfRule>
    <cfRule type="cellIs" dxfId="50" priority="2" operator="between">
      <formula>111111111111</formula>
      <formula>99999999999999</formula>
    </cfRule>
  </conditionalFormatting>
  <hyperlinks>
    <hyperlink ref="F17" r:id="rId1"/>
    <hyperlink ref="F10" r:id="rId2"/>
    <hyperlink ref="F7" r:id="rId3"/>
    <hyperlink ref="F8" r:id="rId4"/>
    <hyperlink ref="F9" r:id="rId5"/>
    <hyperlink ref="F11" r:id="rId6"/>
    <hyperlink ref="F13" r:id="rId7"/>
    <hyperlink ref="F14" r:id="rId8"/>
    <hyperlink ref="F22" r:id="rId9"/>
    <hyperlink ref="F23" r:id="rId10"/>
    <hyperlink ref="F16" r:id="rId11"/>
    <hyperlink ref="F15" r:id="rId12"/>
    <hyperlink ref="F24" r:id="rId13"/>
    <hyperlink ref="F18" r:id="rId14"/>
    <hyperlink ref="F19" r:id="rId15"/>
    <hyperlink ref="F20" r:id="rId16"/>
    <hyperlink ref="F21" r:id="rId17"/>
    <hyperlink ref="F12" r:id="rId18"/>
    <hyperlink ref="E23" r:id="rId19"/>
    <hyperlink ref="E22" r:id="rId20"/>
  </hyperlinks>
  <pageMargins left="0.23622047244094491" right="0.23622047244094491" top="0.35433070866141736" bottom="0.74803149606299213" header="0.31496062992125984" footer="0.31496062992125984"/>
  <pageSetup scale="43" orientation="portrait" r:id="rId21"/>
  <drawing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="85" zoomScaleNormal="85" workbookViewId="0">
      <selection activeCell="K7" sqref="K7:K16"/>
    </sheetView>
  </sheetViews>
  <sheetFormatPr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style="43" customWidth="1"/>
    <col min="6" max="6" width="18.7109375" style="4" customWidth="1"/>
    <col min="7" max="7" width="16.710937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3.28515625" customWidth="1"/>
    <col min="13" max="13" width="19" customWidth="1"/>
  </cols>
  <sheetData>
    <row r="1" spans="1:13" ht="77.099999999999994" customHeight="1">
      <c r="C1" s="2"/>
      <c r="D1" s="2"/>
      <c r="G1" s="4"/>
      <c r="H1" s="4"/>
      <c r="I1" s="4"/>
      <c r="J1" s="2"/>
    </row>
    <row r="2" spans="1:13" ht="18">
      <c r="A2" s="72" t="str">
        <f>[1]Bens!A2</f>
        <v>JULHO/2023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20.25">
      <c r="A3" s="5" t="s">
        <v>1</v>
      </c>
      <c r="B3" s="5"/>
      <c r="C3" s="5"/>
      <c r="D3" s="5"/>
      <c r="E3" s="44"/>
      <c r="G3" s="4"/>
      <c r="H3" s="4"/>
      <c r="I3" s="4"/>
      <c r="J3" s="2"/>
    </row>
    <row r="5" spans="1:13" ht="18">
      <c r="A5" s="45" t="s">
        <v>103</v>
      </c>
      <c r="B5" s="45"/>
      <c r="C5" s="45"/>
      <c r="D5" s="45"/>
      <c r="E5" s="46"/>
      <c r="F5" s="47"/>
      <c r="G5" s="45"/>
      <c r="H5" s="45"/>
      <c r="I5" s="45"/>
      <c r="J5" s="45"/>
      <c r="K5" s="45"/>
      <c r="L5" s="45"/>
    </row>
    <row r="6" spans="1:13" ht="31.5">
      <c r="A6" s="14" t="s">
        <v>3</v>
      </c>
      <c r="B6" s="14" t="s">
        <v>4</v>
      </c>
      <c r="C6" s="16" t="s">
        <v>5</v>
      </c>
      <c r="D6" s="16" t="s">
        <v>6</v>
      </c>
      <c r="E6" s="14" t="s">
        <v>7</v>
      </c>
      <c r="F6" s="16" t="s">
        <v>8</v>
      </c>
      <c r="G6" s="14" t="s">
        <v>9</v>
      </c>
      <c r="H6" s="17" t="s">
        <v>10</v>
      </c>
      <c r="I6" s="17" t="s">
        <v>11</v>
      </c>
      <c r="J6" s="16" t="s">
        <v>12</v>
      </c>
      <c r="K6" s="16" t="s">
        <v>13</v>
      </c>
      <c r="L6" s="16" t="s">
        <v>14</v>
      </c>
      <c r="M6" s="16" t="s">
        <v>15</v>
      </c>
    </row>
    <row r="7" spans="1:13" ht="135">
      <c r="A7" s="19" t="s">
        <v>16</v>
      </c>
      <c r="B7" s="20">
        <v>1</v>
      </c>
      <c r="C7" s="48">
        <v>28407393215</v>
      </c>
      <c r="D7" s="22" t="s">
        <v>104</v>
      </c>
      <c r="E7" s="49" t="s">
        <v>105</v>
      </c>
      <c r="F7" s="50" t="s">
        <v>106</v>
      </c>
      <c r="G7" s="25">
        <v>45117</v>
      </c>
      <c r="H7" s="26" t="s">
        <v>107</v>
      </c>
      <c r="I7" s="27">
        <v>3666.67</v>
      </c>
      <c r="J7" s="28">
        <v>45120</v>
      </c>
      <c r="K7" s="22" t="s">
        <v>153</v>
      </c>
      <c r="L7" s="27">
        <f>3566.27+100.4</f>
        <v>3666.67</v>
      </c>
      <c r="M7" s="26" t="s">
        <v>108</v>
      </c>
    </row>
    <row r="8" spans="1:13" ht="120">
      <c r="A8" s="19" t="s">
        <v>16</v>
      </c>
      <c r="B8" s="20">
        <v>2</v>
      </c>
      <c r="C8" s="48">
        <v>33179565000137</v>
      </c>
      <c r="D8" s="22" t="s">
        <v>109</v>
      </c>
      <c r="E8" s="49" t="s">
        <v>110</v>
      </c>
      <c r="F8" s="51" t="s">
        <v>111</v>
      </c>
      <c r="G8" s="25">
        <v>45119</v>
      </c>
      <c r="H8" s="26" t="s">
        <v>112</v>
      </c>
      <c r="I8" s="27">
        <v>21311.4</v>
      </c>
      <c r="J8" s="28">
        <v>45128</v>
      </c>
      <c r="K8" s="22" t="s">
        <v>153</v>
      </c>
      <c r="L8" s="27">
        <v>21311.4</v>
      </c>
      <c r="M8" s="26" t="s">
        <v>113</v>
      </c>
    </row>
    <row r="9" spans="1:13" ht="105">
      <c r="A9" s="19" t="s">
        <v>16</v>
      </c>
      <c r="B9" s="20">
        <v>3</v>
      </c>
      <c r="C9" s="52">
        <v>5828884000190</v>
      </c>
      <c r="D9" s="53" t="s">
        <v>114</v>
      </c>
      <c r="E9" s="31" t="s">
        <v>115</v>
      </c>
      <c r="F9" s="50" t="s">
        <v>106</v>
      </c>
      <c r="G9" s="25">
        <v>45124</v>
      </c>
      <c r="H9" s="26" t="s">
        <v>116</v>
      </c>
      <c r="I9" s="27">
        <v>92030.02</v>
      </c>
      <c r="J9" s="28">
        <v>45124</v>
      </c>
      <c r="K9" s="22" t="s">
        <v>153</v>
      </c>
      <c r="L9" s="27">
        <v>92030.02</v>
      </c>
      <c r="M9" s="26" t="s">
        <v>117</v>
      </c>
    </row>
    <row r="10" spans="1:13" ht="120">
      <c r="A10" s="19" t="s">
        <v>16</v>
      </c>
      <c r="B10" s="20">
        <v>4</v>
      </c>
      <c r="C10" s="52">
        <v>81838018115</v>
      </c>
      <c r="D10" s="53" t="s">
        <v>118</v>
      </c>
      <c r="E10" s="31" t="s">
        <v>119</v>
      </c>
      <c r="F10" s="50" t="s">
        <v>106</v>
      </c>
      <c r="G10" s="25">
        <v>45127</v>
      </c>
      <c r="H10" s="26" t="s">
        <v>120</v>
      </c>
      <c r="I10" s="27">
        <v>2994.5</v>
      </c>
      <c r="J10" s="28">
        <v>45127</v>
      </c>
      <c r="K10" s="22" t="s">
        <v>153</v>
      </c>
      <c r="L10" s="27">
        <f>2967.91+26.59</f>
        <v>2994.5</v>
      </c>
      <c r="M10" s="26" t="s">
        <v>121</v>
      </c>
    </row>
    <row r="11" spans="1:13" ht="120">
      <c r="A11" s="19" t="s">
        <v>16</v>
      </c>
      <c r="B11" s="20">
        <v>5</v>
      </c>
      <c r="C11" s="52">
        <v>84468636000152</v>
      </c>
      <c r="D11" s="53" t="s">
        <v>122</v>
      </c>
      <c r="E11" s="31" t="s">
        <v>123</v>
      </c>
      <c r="F11" s="50" t="s">
        <v>124</v>
      </c>
      <c r="G11" s="25">
        <v>45127</v>
      </c>
      <c r="H11" s="26" t="s">
        <v>125</v>
      </c>
      <c r="I11" s="30">
        <v>111967.69</v>
      </c>
      <c r="J11" s="28">
        <v>45127</v>
      </c>
      <c r="K11" s="22" t="s">
        <v>153</v>
      </c>
      <c r="L11" s="30">
        <v>111967.69</v>
      </c>
      <c r="M11" s="26" t="s">
        <v>126</v>
      </c>
    </row>
    <row r="12" spans="1:13" ht="120">
      <c r="A12" s="19" t="s">
        <v>16</v>
      </c>
      <c r="B12" s="20">
        <v>6</v>
      </c>
      <c r="C12" s="48">
        <v>6330703272</v>
      </c>
      <c r="D12" s="53" t="s">
        <v>127</v>
      </c>
      <c r="E12" s="31" t="s">
        <v>128</v>
      </c>
      <c r="F12" s="50" t="s">
        <v>106</v>
      </c>
      <c r="G12" s="25">
        <v>45127</v>
      </c>
      <c r="H12" s="26" t="s">
        <v>129</v>
      </c>
      <c r="I12" s="30">
        <v>7910</v>
      </c>
      <c r="J12" s="25">
        <v>45127</v>
      </c>
      <c r="K12" s="22" t="s">
        <v>153</v>
      </c>
      <c r="L12" s="30">
        <f>6764.91+1145.09</f>
        <v>7910</v>
      </c>
      <c r="M12" s="26" t="s">
        <v>130</v>
      </c>
    </row>
    <row r="13" spans="1:13" ht="135">
      <c r="A13" s="19" t="s">
        <v>16</v>
      </c>
      <c r="B13" s="20">
        <v>7</v>
      </c>
      <c r="C13" s="52">
        <v>5155244250</v>
      </c>
      <c r="D13" s="53" t="s">
        <v>131</v>
      </c>
      <c r="E13" s="31" t="s">
        <v>132</v>
      </c>
      <c r="F13" s="50" t="s">
        <v>106</v>
      </c>
      <c r="G13" s="25">
        <v>45127</v>
      </c>
      <c r="H13" s="26" t="s">
        <v>133</v>
      </c>
      <c r="I13" s="27">
        <v>1900</v>
      </c>
      <c r="J13" s="25">
        <v>45128</v>
      </c>
      <c r="K13" s="22" t="s">
        <v>153</v>
      </c>
      <c r="L13" s="27">
        <v>1900</v>
      </c>
      <c r="M13" s="26" t="s">
        <v>134</v>
      </c>
    </row>
    <row r="14" spans="1:13" ht="120">
      <c r="A14" s="19" t="s">
        <v>16</v>
      </c>
      <c r="B14" s="20">
        <v>8</v>
      </c>
      <c r="C14" s="52">
        <v>3146650215</v>
      </c>
      <c r="D14" s="53" t="s">
        <v>135</v>
      </c>
      <c r="E14" s="31" t="s">
        <v>136</v>
      </c>
      <c r="F14" s="50" t="s">
        <v>106</v>
      </c>
      <c r="G14" s="25">
        <v>45127</v>
      </c>
      <c r="H14" s="26" t="s">
        <v>137</v>
      </c>
      <c r="I14" s="27">
        <v>24545.87</v>
      </c>
      <c r="J14" s="25">
        <v>45128</v>
      </c>
      <c r="K14" s="22" t="s">
        <v>153</v>
      </c>
      <c r="L14" s="27">
        <f>18825.91+5719.96</f>
        <v>24545.87</v>
      </c>
      <c r="M14" s="26" t="s">
        <v>138</v>
      </c>
    </row>
    <row r="15" spans="1:13" ht="135">
      <c r="A15" s="19" t="s">
        <v>16</v>
      </c>
      <c r="B15" s="20">
        <v>9</v>
      </c>
      <c r="C15" s="52">
        <v>45629331272</v>
      </c>
      <c r="D15" s="53" t="s">
        <v>139</v>
      </c>
      <c r="E15" s="31" t="s">
        <v>140</v>
      </c>
      <c r="F15" s="50" t="s">
        <v>106</v>
      </c>
      <c r="G15" s="25">
        <v>45128</v>
      </c>
      <c r="H15" s="26" t="s">
        <v>141</v>
      </c>
      <c r="I15" s="27">
        <v>6000</v>
      </c>
      <c r="J15" s="25">
        <v>45128</v>
      </c>
      <c r="K15" s="22" t="s">
        <v>153</v>
      </c>
      <c r="L15" s="27">
        <f>5380.16+619.84</f>
        <v>6000</v>
      </c>
      <c r="M15" s="26" t="s">
        <v>142</v>
      </c>
    </row>
    <row r="16" spans="1:13" ht="120">
      <c r="A16" s="19" t="s">
        <v>16</v>
      </c>
      <c r="B16" s="20">
        <v>10</v>
      </c>
      <c r="C16" s="48">
        <v>33179565000137</v>
      </c>
      <c r="D16" s="22" t="s">
        <v>109</v>
      </c>
      <c r="E16" s="49" t="s">
        <v>143</v>
      </c>
      <c r="F16" s="50" t="s">
        <v>144</v>
      </c>
      <c r="G16" s="25">
        <v>45135</v>
      </c>
      <c r="H16" s="26" t="s">
        <v>145</v>
      </c>
      <c r="I16" s="30">
        <v>9251.77</v>
      </c>
      <c r="J16" s="25">
        <v>45138</v>
      </c>
      <c r="K16" s="22" t="s">
        <v>153</v>
      </c>
      <c r="L16" s="30">
        <v>9251.77</v>
      </c>
      <c r="M16" s="26" t="s">
        <v>146</v>
      </c>
    </row>
    <row r="17" spans="1:4">
      <c r="A17" s="33" t="s">
        <v>98</v>
      </c>
      <c r="B17" s="33"/>
      <c r="C17" s="33"/>
      <c r="D17" s="4"/>
    </row>
    <row r="18" spans="1:4">
      <c r="A18" s="37" t="str">
        <f>[1]Bens!A26</f>
        <v>Data da última atualização: 03/08/2023</v>
      </c>
      <c r="B18" s="38"/>
      <c r="C18" s="4"/>
      <c r="D18" s="2"/>
    </row>
    <row r="19" spans="1:4">
      <c r="A19" s="40" t="s">
        <v>100</v>
      </c>
      <c r="B19" s="40"/>
      <c r="C19" s="40"/>
      <c r="D19" s="40"/>
    </row>
    <row r="20" spans="1:4">
      <c r="A20" s="40" t="s">
        <v>101</v>
      </c>
      <c r="B20" s="40"/>
      <c r="C20" s="40"/>
      <c r="D20" s="40"/>
    </row>
    <row r="21" spans="1:4">
      <c r="A21" s="40" t="s">
        <v>102</v>
      </c>
      <c r="B21" s="40"/>
      <c r="C21" s="40"/>
      <c r="D21" s="2"/>
    </row>
  </sheetData>
  <mergeCells count="1">
    <mergeCell ref="A2:M2"/>
  </mergeCells>
  <conditionalFormatting sqref="C9:C15">
    <cfRule type="cellIs" dxfId="49" priority="7" operator="between">
      <formula>111111111</formula>
      <formula>99999999999</formula>
    </cfRule>
    <cfRule type="cellIs" dxfId="48" priority="8" operator="between">
      <formula>111111111111</formula>
      <formula>99999999999999</formula>
    </cfRule>
  </conditionalFormatting>
  <conditionalFormatting sqref="C7">
    <cfRule type="cellIs" dxfId="47" priority="5" operator="between">
      <formula>111111111</formula>
      <formula>99999999999</formula>
    </cfRule>
    <cfRule type="cellIs" dxfId="46" priority="6" operator="between">
      <formula>111111111111</formula>
      <formula>99999999999999</formula>
    </cfRule>
  </conditionalFormatting>
  <conditionalFormatting sqref="C8">
    <cfRule type="cellIs" dxfId="45" priority="3" operator="between">
      <formula>111111111</formula>
      <formula>99999999999</formula>
    </cfRule>
    <cfRule type="cellIs" dxfId="44" priority="4" operator="between">
      <formula>111111111111</formula>
      <formula>99999999999999</formula>
    </cfRule>
  </conditionalFormatting>
  <conditionalFormatting sqref="C16">
    <cfRule type="cellIs" dxfId="43" priority="1" operator="between">
      <formula>111111111</formula>
      <formula>99999999999</formula>
    </cfRule>
    <cfRule type="cellIs" dxfId="42" priority="2" operator="between">
      <formula>111111111111</formula>
      <formula>99999999999999</formula>
    </cfRule>
  </conditionalFormatting>
  <hyperlinks>
    <hyperlink ref="E7" r:id="rId1" display="https://www.mpam.mp.br/images/CT_05-2023_-_MP-PGJ_81c08.pdf"/>
    <hyperlink ref="F8" r:id="rId2"/>
    <hyperlink ref="F7" r:id="rId3"/>
    <hyperlink ref="F9" r:id="rId4"/>
    <hyperlink ref="F10" r:id="rId5"/>
    <hyperlink ref="F11" r:id="rId6"/>
    <hyperlink ref="F12" r:id="rId7"/>
    <hyperlink ref="F13" r:id="rId8"/>
    <hyperlink ref="F14" r:id="rId9"/>
    <hyperlink ref="F15" r:id="rId10"/>
    <hyperlink ref="F16" r:id="rId11"/>
    <hyperlink ref="E8" r:id="rId12"/>
    <hyperlink ref="E9" r:id="rId13"/>
    <hyperlink ref="E10" r:id="rId14"/>
    <hyperlink ref="E11" r:id="rId15"/>
    <hyperlink ref="E12" r:id="rId16"/>
    <hyperlink ref="E13" r:id="rId17"/>
    <hyperlink ref="E14" r:id="rId18"/>
    <hyperlink ref="E15" r:id="rId19"/>
    <hyperlink ref="E16" r:id="rId20"/>
  </hyperlinks>
  <pageMargins left="0.23622047244094491" right="0.23622047244094491" top="0.35433070866141736" bottom="0.74803149606299213" header="0.31496062992125984" footer="0.31496062992125984"/>
  <pageSetup scale="43" orientation="portrait" r:id="rId21"/>
  <drawing r:id="rId2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1"/>
  <sheetViews>
    <sheetView zoomScale="85" zoomScaleNormal="85" zoomScaleSheetLayoutView="80" workbookViewId="0">
      <selection activeCell="G59" sqref="G59"/>
    </sheetView>
  </sheetViews>
  <sheetFormatPr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style="43" customWidth="1"/>
    <col min="6" max="6" width="18.7109375" style="3" customWidth="1"/>
    <col min="7" max="7" width="17.14062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1.5703125" customWidth="1"/>
    <col min="13" max="13" width="19" customWidth="1"/>
    <col min="14" max="14" width="14.42578125" customWidth="1"/>
    <col min="16" max="16" width="10.85546875" bestFit="1" customWidth="1"/>
    <col min="17" max="17" width="10.5703125" bestFit="1" customWidth="1"/>
  </cols>
  <sheetData>
    <row r="1" spans="1:13" ht="77.099999999999994" customHeight="1">
      <c r="C1" s="2"/>
      <c r="D1" s="2"/>
      <c r="G1" s="4"/>
      <c r="H1" s="4"/>
      <c r="I1" s="4"/>
      <c r="J1" s="2"/>
    </row>
    <row r="2" spans="1:13" ht="18" customHeight="1">
      <c r="A2" s="72" t="str">
        <f>[1]Bens!A2</f>
        <v>JULHO/2023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20.25" customHeight="1">
      <c r="A3" s="73" t="s">
        <v>1</v>
      </c>
      <c r="B3" s="73"/>
      <c r="C3" s="73"/>
      <c r="D3" s="73"/>
      <c r="E3" s="73"/>
      <c r="G3" s="4"/>
      <c r="H3" s="4"/>
      <c r="I3" s="4"/>
      <c r="J3" s="2"/>
    </row>
    <row r="4" spans="1:13" ht="15" customHeight="1"/>
    <row r="5" spans="1:13" ht="18" customHeight="1">
      <c r="A5" s="74" t="s">
        <v>147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1:13" ht="31.5" customHeight="1">
      <c r="A6" s="14" t="s">
        <v>3</v>
      </c>
      <c r="B6" s="14" t="s">
        <v>4</v>
      </c>
      <c r="C6" s="16" t="s">
        <v>5</v>
      </c>
      <c r="D6" s="16" t="s">
        <v>6</v>
      </c>
      <c r="E6" s="14" t="s">
        <v>7</v>
      </c>
      <c r="F6" s="14" t="s">
        <v>8</v>
      </c>
      <c r="G6" s="14" t="s">
        <v>9</v>
      </c>
      <c r="H6" s="17" t="s">
        <v>10</v>
      </c>
      <c r="I6" s="17" t="s">
        <v>11</v>
      </c>
      <c r="J6" s="16" t="s">
        <v>12</v>
      </c>
      <c r="K6" s="16" t="s">
        <v>13</v>
      </c>
      <c r="L6" s="16" t="s">
        <v>14</v>
      </c>
      <c r="M6" s="16" t="s">
        <v>15</v>
      </c>
    </row>
    <row r="7" spans="1:13" s="55" customFormat="1" ht="150" customHeight="1">
      <c r="A7" s="54" t="s">
        <v>148</v>
      </c>
      <c r="B7" s="20">
        <v>1</v>
      </c>
      <c r="C7" s="48">
        <v>3264927000127</v>
      </c>
      <c r="D7" s="22" t="s">
        <v>149</v>
      </c>
      <c r="E7" s="49" t="s">
        <v>150</v>
      </c>
      <c r="F7" s="51" t="s">
        <v>151</v>
      </c>
      <c r="G7" s="25">
        <v>45106</v>
      </c>
      <c r="H7" s="26" t="s">
        <v>152</v>
      </c>
      <c r="I7" s="27">
        <v>2439.7800000000002</v>
      </c>
      <c r="J7" s="28">
        <v>45112</v>
      </c>
      <c r="K7" s="22" t="s">
        <v>153</v>
      </c>
      <c r="L7" s="27">
        <v>2439.7800000000002</v>
      </c>
      <c r="M7" s="26" t="s">
        <v>154</v>
      </c>
    </row>
    <row r="8" spans="1:13" s="55" customFormat="1" ht="150" customHeight="1">
      <c r="A8" s="19" t="s">
        <v>16</v>
      </c>
      <c r="B8" s="20">
        <v>1</v>
      </c>
      <c r="C8" s="48">
        <v>35486862000150</v>
      </c>
      <c r="D8" s="22" t="s">
        <v>155</v>
      </c>
      <c r="E8" s="49" t="s">
        <v>156</v>
      </c>
      <c r="F8" s="56" t="s">
        <v>157</v>
      </c>
      <c r="G8" s="25">
        <v>45117</v>
      </c>
      <c r="H8" s="26" t="s">
        <v>158</v>
      </c>
      <c r="I8" s="27">
        <v>4404.16</v>
      </c>
      <c r="J8" s="28">
        <v>45120</v>
      </c>
      <c r="K8" s="22" t="s">
        <v>153</v>
      </c>
      <c r="L8" s="27">
        <f>4183.95+220.21</f>
        <v>4404.16</v>
      </c>
      <c r="M8" s="26" t="s">
        <v>159</v>
      </c>
    </row>
    <row r="9" spans="1:13" s="55" customFormat="1" ht="135" customHeight="1">
      <c r="A9" s="19" t="s">
        <v>16</v>
      </c>
      <c r="B9" s="20">
        <v>2</v>
      </c>
      <c r="C9" s="48">
        <v>604122000197</v>
      </c>
      <c r="D9" s="22" t="s">
        <v>160</v>
      </c>
      <c r="E9" s="49" t="s">
        <v>161</v>
      </c>
      <c r="F9" s="56" t="s">
        <v>162</v>
      </c>
      <c r="G9" s="25">
        <v>45117</v>
      </c>
      <c r="H9" s="26" t="s">
        <v>163</v>
      </c>
      <c r="I9" s="27">
        <v>325673.02</v>
      </c>
      <c r="J9" s="28">
        <v>45120</v>
      </c>
      <c r="K9" s="22" t="s">
        <v>153</v>
      </c>
      <c r="L9" s="27">
        <v>325673.02</v>
      </c>
      <c r="M9" s="26" t="s">
        <v>164</v>
      </c>
    </row>
    <row r="10" spans="1:13" s="55" customFormat="1" ht="135" customHeight="1">
      <c r="A10" s="19" t="s">
        <v>16</v>
      </c>
      <c r="B10" s="20">
        <v>3</v>
      </c>
      <c r="C10" s="48">
        <v>10181964000137</v>
      </c>
      <c r="D10" s="22" t="s">
        <v>165</v>
      </c>
      <c r="E10" s="57" t="s">
        <v>166</v>
      </c>
      <c r="F10" s="51" t="s">
        <v>167</v>
      </c>
      <c r="G10" s="25">
        <v>45117</v>
      </c>
      <c r="H10" s="26" t="s">
        <v>168</v>
      </c>
      <c r="I10" s="30">
        <v>100583.43</v>
      </c>
      <c r="J10" s="28">
        <v>45120</v>
      </c>
      <c r="K10" s="22" t="s">
        <v>153</v>
      </c>
      <c r="L10" s="30">
        <v>100583.43</v>
      </c>
      <c r="M10" s="26" t="s">
        <v>169</v>
      </c>
    </row>
    <row r="11" spans="1:13" s="55" customFormat="1" ht="135" customHeight="1">
      <c r="A11" s="19" t="s">
        <v>16</v>
      </c>
      <c r="B11" s="20">
        <v>4</v>
      </c>
      <c r="C11" s="48">
        <v>18284407000153</v>
      </c>
      <c r="D11" s="22" t="s">
        <v>170</v>
      </c>
      <c r="E11" s="49" t="s">
        <v>171</v>
      </c>
      <c r="F11" s="56" t="s">
        <v>172</v>
      </c>
      <c r="G11" s="25">
        <v>45119</v>
      </c>
      <c r="H11" s="26" t="s">
        <v>173</v>
      </c>
      <c r="I11" s="27">
        <v>227493.62</v>
      </c>
      <c r="J11" s="28">
        <v>45120</v>
      </c>
      <c r="K11" s="22" t="s">
        <v>153</v>
      </c>
      <c r="L11" s="27">
        <v>227493.62</v>
      </c>
      <c r="M11" s="26" t="s">
        <v>174</v>
      </c>
    </row>
    <row r="12" spans="1:13" s="55" customFormat="1" ht="150" customHeight="1">
      <c r="A12" s="19" t="s">
        <v>16</v>
      </c>
      <c r="B12" s="20">
        <v>5</v>
      </c>
      <c r="C12" s="48">
        <v>76535764000143</v>
      </c>
      <c r="D12" s="22" t="s">
        <v>175</v>
      </c>
      <c r="E12" s="49" t="s">
        <v>176</v>
      </c>
      <c r="F12" s="51" t="s">
        <v>177</v>
      </c>
      <c r="G12" s="25">
        <v>45120</v>
      </c>
      <c r="H12" s="26" t="s">
        <v>178</v>
      </c>
      <c r="I12" s="27">
        <v>13610.99</v>
      </c>
      <c r="J12" s="28">
        <v>45120</v>
      </c>
      <c r="K12" s="22" t="s">
        <v>153</v>
      </c>
      <c r="L12" s="27">
        <v>13610.99</v>
      </c>
      <c r="M12" s="26" t="s">
        <v>179</v>
      </c>
    </row>
    <row r="13" spans="1:13" s="55" customFormat="1" ht="120" customHeight="1">
      <c r="A13" s="19" t="s">
        <v>16</v>
      </c>
      <c r="B13" s="20">
        <v>6</v>
      </c>
      <c r="C13" s="48">
        <v>11379887000197</v>
      </c>
      <c r="D13" s="22" t="s">
        <v>180</v>
      </c>
      <c r="E13" s="49" t="s">
        <v>181</v>
      </c>
      <c r="F13" s="56" t="s">
        <v>182</v>
      </c>
      <c r="G13" s="25">
        <v>45120</v>
      </c>
      <c r="H13" s="26" t="s">
        <v>183</v>
      </c>
      <c r="I13" s="30">
        <v>1854.95</v>
      </c>
      <c r="J13" s="28">
        <v>45120</v>
      </c>
      <c r="K13" s="22" t="s">
        <v>153</v>
      </c>
      <c r="L13" s="30">
        <v>1854.95</v>
      </c>
      <c r="M13" s="26" t="s">
        <v>184</v>
      </c>
    </row>
    <row r="14" spans="1:13" s="55" customFormat="1" ht="150" customHeight="1">
      <c r="A14" s="19" t="s">
        <v>16</v>
      </c>
      <c r="B14" s="20">
        <v>7</v>
      </c>
      <c r="C14" s="48">
        <v>8584308000133</v>
      </c>
      <c r="D14" s="22" t="s">
        <v>185</v>
      </c>
      <c r="E14" s="49" t="s">
        <v>186</v>
      </c>
      <c r="F14" s="56" t="s">
        <v>187</v>
      </c>
      <c r="G14" s="25">
        <v>45120</v>
      </c>
      <c r="H14" s="26" t="s">
        <v>188</v>
      </c>
      <c r="I14" s="30">
        <v>1100</v>
      </c>
      <c r="J14" s="28">
        <v>45120</v>
      </c>
      <c r="K14" s="22" t="s">
        <v>153</v>
      </c>
      <c r="L14" s="27">
        <f>1045+55</f>
        <v>1100</v>
      </c>
      <c r="M14" s="26" t="s">
        <v>189</v>
      </c>
    </row>
    <row r="15" spans="1:13" s="55" customFormat="1" ht="135" customHeight="1">
      <c r="A15" s="19" t="s">
        <v>16</v>
      </c>
      <c r="B15" s="20">
        <v>8</v>
      </c>
      <c r="C15" s="48">
        <v>2593165000140</v>
      </c>
      <c r="D15" s="22" t="s">
        <v>190</v>
      </c>
      <c r="E15" s="49" t="s">
        <v>191</v>
      </c>
      <c r="F15" s="51" t="s">
        <v>192</v>
      </c>
      <c r="G15" s="25">
        <v>45120</v>
      </c>
      <c r="H15" s="26" t="s">
        <v>193</v>
      </c>
      <c r="I15" s="27">
        <v>96900</v>
      </c>
      <c r="J15" s="28">
        <v>45120</v>
      </c>
      <c r="K15" s="22" t="s">
        <v>153</v>
      </c>
      <c r="L15" s="27">
        <f>95446.5+1453.5</f>
        <v>96900</v>
      </c>
      <c r="M15" s="26" t="s">
        <v>194</v>
      </c>
    </row>
    <row r="16" spans="1:13" s="55" customFormat="1" ht="150" customHeight="1">
      <c r="A16" s="19" t="s">
        <v>16</v>
      </c>
      <c r="B16" s="20">
        <v>9</v>
      </c>
      <c r="C16" s="48">
        <v>76535764000143</v>
      </c>
      <c r="D16" s="22" t="s">
        <v>175</v>
      </c>
      <c r="E16" s="49" t="s">
        <v>195</v>
      </c>
      <c r="F16" s="51" t="s">
        <v>196</v>
      </c>
      <c r="G16" s="25">
        <v>45120</v>
      </c>
      <c r="H16" s="26" t="s">
        <v>197</v>
      </c>
      <c r="I16" s="30">
        <v>13610.99</v>
      </c>
      <c r="J16" s="28">
        <v>45120</v>
      </c>
      <c r="K16" s="22" t="s">
        <v>153</v>
      </c>
      <c r="L16" s="30">
        <v>13610.99</v>
      </c>
      <c r="M16" s="26" t="s">
        <v>198</v>
      </c>
    </row>
    <row r="17" spans="1:13" s="55" customFormat="1" ht="135" customHeight="1">
      <c r="A17" s="19" t="s">
        <v>16</v>
      </c>
      <c r="B17" s="20">
        <v>10</v>
      </c>
      <c r="C17" s="48">
        <v>12715889000172</v>
      </c>
      <c r="D17" s="22" t="s">
        <v>199</v>
      </c>
      <c r="E17" s="49" t="s">
        <v>200</v>
      </c>
      <c r="F17" s="56" t="s">
        <v>201</v>
      </c>
      <c r="G17" s="25">
        <v>45121</v>
      </c>
      <c r="H17" s="26" t="s">
        <v>202</v>
      </c>
      <c r="I17" s="30">
        <v>4589.45</v>
      </c>
      <c r="J17" s="28">
        <v>45124</v>
      </c>
      <c r="K17" s="22" t="s">
        <v>153</v>
      </c>
      <c r="L17" s="27">
        <f>4359.98+229.47</f>
        <v>4589.45</v>
      </c>
      <c r="M17" s="26" t="s">
        <v>203</v>
      </c>
    </row>
    <row r="18" spans="1:13" s="55" customFormat="1" ht="105" customHeight="1">
      <c r="A18" s="19" t="s">
        <v>16</v>
      </c>
      <c r="B18" s="20">
        <v>11</v>
      </c>
      <c r="C18" s="48">
        <v>86781069000115</v>
      </c>
      <c r="D18" s="22" t="s">
        <v>204</v>
      </c>
      <c r="E18" s="49" t="s">
        <v>205</v>
      </c>
      <c r="F18" s="56" t="s">
        <v>206</v>
      </c>
      <c r="G18" s="25">
        <v>45121</v>
      </c>
      <c r="H18" s="26" t="s">
        <v>207</v>
      </c>
      <c r="I18" s="30">
        <v>82579.199999999997</v>
      </c>
      <c r="J18" s="28">
        <v>45124</v>
      </c>
      <c r="K18" s="22" t="s">
        <v>153</v>
      </c>
      <c r="L18" s="30">
        <v>82579.199999999997</v>
      </c>
      <c r="M18" s="26" t="s">
        <v>208</v>
      </c>
    </row>
    <row r="19" spans="1:13" s="55" customFormat="1" ht="105" customHeight="1">
      <c r="A19" s="19" t="s">
        <v>16</v>
      </c>
      <c r="B19" s="20">
        <v>12</v>
      </c>
      <c r="C19" s="48">
        <v>4407920000180</v>
      </c>
      <c r="D19" s="22" t="s">
        <v>209</v>
      </c>
      <c r="E19" s="31" t="s">
        <v>210</v>
      </c>
      <c r="F19" s="56" t="s">
        <v>211</v>
      </c>
      <c r="G19" s="25">
        <v>45121</v>
      </c>
      <c r="H19" s="26" t="s">
        <v>212</v>
      </c>
      <c r="I19" s="27">
        <v>3263.97</v>
      </c>
      <c r="J19" s="28">
        <v>45124</v>
      </c>
      <c r="K19" s="22" t="s">
        <v>153</v>
      </c>
      <c r="L19" s="27">
        <f>3100.77+163.2</f>
        <v>3263.97</v>
      </c>
      <c r="M19" s="26" t="s">
        <v>213</v>
      </c>
    </row>
    <row r="20" spans="1:13" s="55" customFormat="1" ht="135" customHeight="1">
      <c r="A20" s="19" t="s">
        <v>16</v>
      </c>
      <c r="B20" s="20">
        <v>13</v>
      </c>
      <c r="C20" s="48">
        <v>2558157000162</v>
      </c>
      <c r="D20" s="22" t="s">
        <v>214</v>
      </c>
      <c r="E20" s="49" t="s">
        <v>215</v>
      </c>
      <c r="F20" s="51" t="s">
        <v>216</v>
      </c>
      <c r="G20" s="25">
        <v>45121</v>
      </c>
      <c r="H20" s="26" t="s">
        <v>217</v>
      </c>
      <c r="I20" s="30">
        <v>1934.73</v>
      </c>
      <c r="J20" s="25">
        <v>45124</v>
      </c>
      <c r="K20" s="22" t="s">
        <v>153</v>
      </c>
      <c r="L20" s="30">
        <v>1934.73</v>
      </c>
      <c r="M20" s="26" t="s">
        <v>218</v>
      </c>
    </row>
    <row r="21" spans="1:13" s="55" customFormat="1" ht="135" customHeight="1">
      <c r="A21" s="19" t="s">
        <v>16</v>
      </c>
      <c r="B21" s="20">
        <v>14</v>
      </c>
      <c r="C21" s="48">
        <v>2341467000120</v>
      </c>
      <c r="D21" s="22" t="s">
        <v>219</v>
      </c>
      <c r="E21" s="31" t="s">
        <v>220</v>
      </c>
      <c r="F21" s="50" t="s">
        <v>221</v>
      </c>
      <c r="G21" s="25">
        <v>45125</v>
      </c>
      <c r="H21" s="26" t="s">
        <v>222</v>
      </c>
      <c r="I21" s="27">
        <v>81323.14</v>
      </c>
      <c r="J21" s="28">
        <v>45127</v>
      </c>
      <c r="K21" s="22" t="s">
        <v>153</v>
      </c>
      <c r="L21" s="27">
        <v>81323.14</v>
      </c>
      <c r="M21" s="26" t="s">
        <v>223</v>
      </c>
    </row>
    <row r="22" spans="1:13" s="55" customFormat="1" ht="150" customHeight="1">
      <c r="A22" s="19" t="s">
        <v>16</v>
      </c>
      <c r="B22" s="20">
        <v>15</v>
      </c>
      <c r="C22" s="48">
        <v>2341467000120</v>
      </c>
      <c r="D22" s="22" t="s">
        <v>219</v>
      </c>
      <c r="E22" s="49" t="s">
        <v>224</v>
      </c>
      <c r="F22" s="51" t="s">
        <v>225</v>
      </c>
      <c r="G22" s="25">
        <v>45125</v>
      </c>
      <c r="H22" s="26" t="s">
        <v>226</v>
      </c>
      <c r="I22" s="30">
        <v>42234.41</v>
      </c>
      <c r="J22" s="25">
        <v>45127</v>
      </c>
      <c r="K22" s="22" t="s">
        <v>153</v>
      </c>
      <c r="L22" s="30">
        <v>42234.41</v>
      </c>
      <c r="M22" s="26" t="s">
        <v>227</v>
      </c>
    </row>
    <row r="23" spans="1:13" s="55" customFormat="1" ht="105" customHeight="1">
      <c r="A23" s="19" t="s">
        <v>16</v>
      </c>
      <c r="B23" s="20">
        <v>16</v>
      </c>
      <c r="C23" s="48">
        <v>76535764000143</v>
      </c>
      <c r="D23" s="22" t="s">
        <v>175</v>
      </c>
      <c r="E23" s="49" t="s">
        <v>228</v>
      </c>
      <c r="F23" s="51" t="s">
        <v>229</v>
      </c>
      <c r="G23" s="25">
        <v>45125</v>
      </c>
      <c r="H23" s="26" t="s">
        <v>230</v>
      </c>
      <c r="I23" s="30">
        <v>23307</v>
      </c>
      <c r="J23" s="25">
        <v>45127</v>
      </c>
      <c r="K23" s="22" t="s">
        <v>153</v>
      </c>
      <c r="L23" s="30">
        <v>23307</v>
      </c>
      <c r="M23" s="26" t="s">
        <v>231</v>
      </c>
    </row>
    <row r="24" spans="1:13" s="55" customFormat="1" ht="105" customHeight="1">
      <c r="A24" s="19" t="s">
        <v>16</v>
      </c>
      <c r="B24" s="20">
        <v>17</v>
      </c>
      <c r="C24" s="48">
        <v>76535764000143</v>
      </c>
      <c r="D24" s="22" t="s">
        <v>175</v>
      </c>
      <c r="E24" s="49" t="s">
        <v>232</v>
      </c>
      <c r="F24" s="51" t="s">
        <v>229</v>
      </c>
      <c r="G24" s="25">
        <v>45125</v>
      </c>
      <c r="H24" s="26" t="s">
        <v>233</v>
      </c>
      <c r="I24" s="27">
        <v>9121.14</v>
      </c>
      <c r="J24" s="25">
        <v>45127</v>
      </c>
      <c r="K24" s="22" t="s">
        <v>153</v>
      </c>
      <c r="L24" s="27">
        <v>9121.14</v>
      </c>
      <c r="M24" s="26" t="s">
        <v>231</v>
      </c>
    </row>
    <row r="25" spans="1:13" s="55" customFormat="1" ht="120" customHeight="1">
      <c r="A25" s="19" t="s">
        <v>16</v>
      </c>
      <c r="B25" s="20">
        <v>18</v>
      </c>
      <c r="C25" s="48">
        <v>4406195000125</v>
      </c>
      <c r="D25" s="22" t="s">
        <v>234</v>
      </c>
      <c r="E25" s="31" t="s">
        <v>235</v>
      </c>
      <c r="F25" s="51" t="s">
        <v>236</v>
      </c>
      <c r="G25" s="25">
        <v>45125</v>
      </c>
      <c r="H25" s="26" t="s">
        <v>237</v>
      </c>
      <c r="I25" s="30">
        <v>115.09</v>
      </c>
      <c r="J25" s="25">
        <v>45127</v>
      </c>
      <c r="K25" s="22" t="s">
        <v>153</v>
      </c>
      <c r="L25" s="30">
        <v>115.09</v>
      </c>
      <c r="M25" s="26" t="s">
        <v>238</v>
      </c>
    </row>
    <row r="26" spans="1:13" s="55" customFormat="1" ht="120" customHeight="1">
      <c r="A26" s="19" t="s">
        <v>16</v>
      </c>
      <c r="B26" s="20">
        <v>19</v>
      </c>
      <c r="C26" s="48">
        <v>4406195000125</v>
      </c>
      <c r="D26" s="22" t="s">
        <v>234</v>
      </c>
      <c r="E26" s="31" t="s">
        <v>239</v>
      </c>
      <c r="F26" s="51" t="s">
        <v>240</v>
      </c>
      <c r="G26" s="25">
        <v>45125</v>
      </c>
      <c r="H26" s="26" t="s">
        <v>241</v>
      </c>
      <c r="I26" s="27">
        <v>155.96</v>
      </c>
      <c r="J26" s="25">
        <v>45127</v>
      </c>
      <c r="K26" s="22" t="s">
        <v>153</v>
      </c>
      <c r="L26" s="27">
        <v>155.96</v>
      </c>
      <c r="M26" s="26" t="s">
        <v>238</v>
      </c>
    </row>
    <row r="27" spans="1:13" s="55" customFormat="1" ht="120" customHeight="1">
      <c r="A27" s="19" t="s">
        <v>16</v>
      </c>
      <c r="B27" s="20">
        <v>20</v>
      </c>
      <c r="C27" s="48">
        <v>4406195000125</v>
      </c>
      <c r="D27" s="22" t="s">
        <v>234</v>
      </c>
      <c r="E27" s="49" t="s">
        <v>242</v>
      </c>
      <c r="F27" s="51" t="s">
        <v>243</v>
      </c>
      <c r="G27" s="25">
        <v>45125</v>
      </c>
      <c r="H27" s="26" t="s">
        <v>244</v>
      </c>
      <c r="I27" s="30">
        <v>183.17</v>
      </c>
      <c r="J27" s="25">
        <v>45127</v>
      </c>
      <c r="K27" s="22" t="s">
        <v>153</v>
      </c>
      <c r="L27" s="30">
        <v>183.17</v>
      </c>
      <c r="M27" s="26" t="s">
        <v>238</v>
      </c>
    </row>
    <row r="28" spans="1:13" s="55" customFormat="1" ht="135" customHeight="1">
      <c r="A28" s="19" t="s">
        <v>16</v>
      </c>
      <c r="B28" s="20">
        <v>21</v>
      </c>
      <c r="C28" s="48">
        <v>4406195000125</v>
      </c>
      <c r="D28" s="22" t="s">
        <v>234</v>
      </c>
      <c r="E28" s="49" t="s">
        <v>245</v>
      </c>
      <c r="F28" s="51" t="s">
        <v>246</v>
      </c>
      <c r="G28" s="25">
        <v>45125</v>
      </c>
      <c r="H28" s="26" t="s">
        <v>247</v>
      </c>
      <c r="I28" s="58">
        <v>60.63</v>
      </c>
      <c r="J28" s="25">
        <v>45127</v>
      </c>
      <c r="K28" s="22" t="s">
        <v>153</v>
      </c>
      <c r="L28" s="58">
        <v>60.63</v>
      </c>
      <c r="M28" s="26" t="s">
        <v>238</v>
      </c>
    </row>
    <row r="29" spans="1:13" s="55" customFormat="1" ht="120" customHeight="1">
      <c r="A29" s="19" t="s">
        <v>16</v>
      </c>
      <c r="B29" s="20">
        <v>22</v>
      </c>
      <c r="C29" s="48">
        <v>4406195000125</v>
      </c>
      <c r="D29" s="22" t="s">
        <v>234</v>
      </c>
      <c r="E29" s="49" t="s">
        <v>248</v>
      </c>
      <c r="F29" s="51" t="s">
        <v>249</v>
      </c>
      <c r="G29" s="25">
        <v>45125</v>
      </c>
      <c r="H29" s="26" t="s">
        <v>250</v>
      </c>
      <c r="I29" s="58">
        <v>239.86</v>
      </c>
      <c r="J29" s="25">
        <v>45127</v>
      </c>
      <c r="K29" s="22" t="s">
        <v>153</v>
      </c>
      <c r="L29" s="58">
        <v>239.86</v>
      </c>
      <c r="M29" s="26" t="s">
        <v>238</v>
      </c>
    </row>
    <row r="30" spans="1:13" s="55" customFormat="1" ht="105" customHeight="1">
      <c r="A30" s="19" t="s">
        <v>16</v>
      </c>
      <c r="B30" s="20">
        <v>23</v>
      </c>
      <c r="C30" s="48">
        <v>12891300000197</v>
      </c>
      <c r="D30" s="53" t="s">
        <v>251</v>
      </c>
      <c r="E30" s="49" t="s">
        <v>252</v>
      </c>
      <c r="F30" s="56" t="s">
        <v>253</v>
      </c>
      <c r="G30" s="25">
        <v>45127</v>
      </c>
      <c r="H30" s="26" t="s">
        <v>254</v>
      </c>
      <c r="I30" s="58">
        <v>263166.84000000003</v>
      </c>
      <c r="J30" s="25">
        <v>45127</v>
      </c>
      <c r="K30" s="22" t="s">
        <v>153</v>
      </c>
      <c r="L30" s="27">
        <f>2631.67+13158.34+224563.78</f>
        <v>240353.79</v>
      </c>
      <c r="M30" s="26" t="s">
        <v>255</v>
      </c>
    </row>
    <row r="31" spans="1:13" s="55" customFormat="1" ht="120" customHeight="1">
      <c r="A31" s="19" t="s">
        <v>16</v>
      </c>
      <c r="B31" s="20">
        <v>24</v>
      </c>
      <c r="C31" s="48">
        <v>34028316000375</v>
      </c>
      <c r="D31" s="22" t="s">
        <v>256</v>
      </c>
      <c r="E31" s="59" t="s">
        <v>257</v>
      </c>
      <c r="F31" s="51" t="s">
        <v>258</v>
      </c>
      <c r="G31" s="25">
        <v>45127</v>
      </c>
      <c r="H31" s="26" t="s">
        <v>259</v>
      </c>
      <c r="I31" s="27">
        <v>10884.58</v>
      </c>
      <c r="J31" s="25">
        <v>45127</v>
      </c>
      <c r="K31" s="22" t="s">
        <v>153</v>
      </c>
      <c r="L31" s="27">
        <v>10884.58</v>
      </c>
      <c r="M31" s="26" t="s">
        <v>260</v>
      </c>
    </row>
    <row r="32" spans="1:13" s="55" customFormat="1" ht="120" customHeight="1">
      <c r="A32" s="19" t="s">
        <v>16</v>
      </c>
      <c r="B32" s="20">
        <v>25</v>
      </c>
      <c r="C32" s="48">
        <v>76535764000143</v>
      </c>
      <c r="D32" s="22" t="s">
        <v>175</v>
      </c>
      <c r="E32" s="49" t="s">
        <v>261</v>
      </c>
      <c r="F32" s="51" t="s">
        <v>262</v>
      </c>
      <c r="G32" s="25">
        <v>45127</v>
      </c>
      <c r="H32" s="26" t="s">
        <v>263</v>
      </c>
      <c r="I32" s="27">
        <v>13610.97</v>
      </c>
      <c r="J32" s="25">
        <v>45127</v>
      </c>
      <c r="K32" s="22" t="s">
        <v>153</v>
      </c>
      <c r="L32" s="27">
        <v>13610.97</v>
      </c>
      <c r="M32" s="26" t="s">
        <v>264</v>
      </c>
    </row>
    <row r="33" spans="1:13" s="55" customFormat="1" ht="120" customHeight="1">
      <c r="A33" s="19" t="s">
        <v>16</v>
      </c>
      <c r="B33" s="20">
        <v>26</v>
      </c>
      <c r="C33" s="48">
        <v>2341467000120</v>
      </c>
      <c r="D33" s="22" t="s">
        <v>219</v>
      </c>
      <c r="E33" s="49" t="s">
        <v>265</v>
      </c>
      <c r="F33" s="51" t="s">
        <v>266</v>
      </c>
      <c r="G33" s="25">
        <v>45127</v>
      </c>
      <c r="H33" s="26" t="s">
        <v>267</v>
      </c>
      <c r="I33" s="30">
        <v>12987.89</v>
      </c>
      <c r="J33" s="25">
        <v>45128</v>
      </c>
      <c r="K33" s="22" t="s">
        <v>153</v>
      </c>
      <c r="L33" s="30">
        <v>12987.89</v>
      </c>
      <c r="M33" s="26" t="s">
        <v>268</v>
      </c>
    </row>
    <row r="34" spans="1:13" s="55" customFormat="1" ht="105" customHeight="1">
      <c r="A34" s="19" t="s">
        <v>16</v>
      </c>
      <c r="B34" s="20">
        <v>27</v>
      </c>
      <c r="C34" s="48">
        <v>33179565000137</v>
      </c>
      <c r="D34" s="53" t="s">
        <v>109</v>
      </c>
      <c r="E34" s="31" t="s">
        <v>269</v>
      </c>
      <c r="F34" s="24" t="s">
        <v>270</v>
      </c>
      <c r="G34" s="25">
        <v>45127</v>
      </c>
      <c r="H34" s="26" t="s">
        <v>271</v>
      </c>
      <c r="I34" s="27">
        <v>2724</v>
      </c>
      <c r="J34" s="25">
        <v>45128</v>
      </c>
      <c r="K34" s="22" t="s">
        <v>153</v>
      </c>
      <c r="L34" s="27">
        <v>2724</v>
      </c>
      <c r="M34" s="26" t="s">
        <v>272</v>
      </c>
    </row>
    <row r="35" spans="1:13" s="55" customFormat="1" ht="120" customHeight="1">
      <c r="A35" s="19" t="s">
        <v>16</v>
      </c>
      <c r="B35" s="20">
        <v>28</v>
      </c>
      <c r="C35" s="48">
        <v>2593165000140</v>
      </c>
      <c r="D35" s="22" t="s">
        <v>190</v>
      </c>
      <c r="E35" s="49" t="s">
        <v>273</v>
      </c>
      <c r="F35" s="51" t="s">
        <v>274</v>
      </c>
      <c r="G35" s="25">
        <v>45127</v>
      </c>
      <c r="H35" s="26" t="s">
        <v>275</v>
      </c>
      <c r="I35" s="27">
        <v>96900</v>
      </c>
      <c r="J35" s="25">
        <v>45128</v>
      </c>
      <c r="K35" s="22" t="s">
        <v>153</v>
      </c>
      <c r="L35" s="27">
        <f>95446.5+1453.5</f>
        <v>96900</v>
      </c>
      <c r="M35" s="26" t="s">
        <v>276</v>
      </c>
    </row>
    <row r="36" spans="1:13" s="55" customFormat="1" ht="105" customHeight="1">
      <c r="A36" s="19" t="s">
        <v>16</v>
      </c>
      <c r="B36" s="20">
        <v>29</v>
      </c>
      <c r="C36" s="48">
        <v>492578000102</v>
      </c>
      <c r="D36" s="22" t="s">
        <v>277</v>
      </c>
      <c r="E36" s="49" t="s">
        <v>278</v>
      </c>
      <c r="F36" s="56" t="s">
        <v>125</v>
      </c>
      <c r="G36" s="25">
        <v>45127</v>
      </c>
      <c r="H36" s="26" t="s">
        <v>279</v>
      </c>
      <c r="I36" s="27">
        <v>1892.33</v>
      </c>
      <c r="J36" s="25">
        <v>45128</v>
      </c>
      <c r="K36" s="22" t="s">
        <v>153</v>
      </c>
      <c r="L36" s="27">
        <f>1809.07+83.26</f>
        <v>1892.33</v>
      </c>
      <c r="M36" s="26" t="s">
        <v>280</v>
      </c>
    </row>
    <row r="37" spans="1:13" s="55" customFormat="1" ht="90">
      <c r="A37" s="19" t="s">
        <v>16</v>
      </c>
      <c r="B37" s="20">
        <v>30</v>
      </c>
      <c r="C37" s="48">
        <v>7273545000110</v>
      </c>
      <c r="D37" s="22" t="s">
        <v>281</v>
      </c>
      <c r="E37" s="49" t="s">
        <v>282</v>
      </c>
      <c r="F37" s="56" t="s">
        <v>283</v>
      </c>
      <c r="G37" s="25">
        <v>45127</v>
      </c>
      <c r="H37" s="26" t="s">
        <v>284</v>
      </c>
      <c r="I37" s="30">
        <v>12200</v>
      </c>
      <c r="J37" s="25">
        <v>45128</v>
      </c>
      <c r="K37" s="22" t="s">
        <v>153</v>
      </c>
      <c r="L37" s="30">
        <f>11590+610</f>
        <v>12200</v>
      </c>
      <c r="M37" s="26" t="s">
        <v>285</v>
      </c>
    </row>
    <row r="38" spans="1:13" s="55" customFormat="1" ht="105" customHeight="1">
      <c r="A38" s="19" t="s">
        <v>16</v>
      </c>
      <c r="B38" s="20">
        <v>31</v>
      </c>
      <c r="C38" s="48">
        <v>8573961000105</v>
      </c>
      <c r="D38" s="22" t="s">
        <v>286</v>
      </c>
      <c r="E38" s="60" t="s">
        <v>287</v>
      </c>
      <c r="F38" s="56" t="s">
        <v>288</v>
      </c>
      <c r="G38" s="25">
        <v>45127</v>
      </c>
      <c r="H38" s="26" t="s">
        <v>289</v>
      </c>
      <c r="I38" s="30">
        <v>1359.3</v>
      </c>
      <c r="J38" s="25">
        <v>45128</v>
      </c>
      <c r="K38" s="22" t="s">
        <v>153</v>
      </c>
      <c r="L38" s="30">
        <f>1299.49+59.81</f>
        <v>1359.3</v>
      </c>
      <c r="M38" s="26" t="s">
        <v>290</v>
      </c>
    </row>
    <row r="39" spans="1:13" s="55" customFormat="1" ht="120" customHeight="1">
      <c r="A39" s="19" t="s">
        <v>16</v>
      </c>
      <c r="B39" s="20">
        <v>32</v>
      </c>
      <c r="C39" s="52">
        <v>33179565000137</v>
      </c>
      <c r="D39" s="53" t="s">
        <v>109</v>
      </c>
      <c r="E39" s="31" t="s">
        <v>291</v>
      </c>
      <c r="F39" s="24" t="s">
        <v>292</v>
      </c>
      <c r="G39" s="25">
        <v>45127</v>
      </c>
      <c r="H39" s="26" t="s">
        <v>293</v>
      </c>
      <c r="I39" s="27">
        <v>74167.83</v>
      </c>
      <c r="J39" s="25">
        <v>45128</v>
      </c>
      <c r="K39" s="22" t="s">
        <v>153</v>
      </c>
      <c r="L39" s="27">
        <v>74167.83</v>
      </c>
      <c r="M39" s="26" t="s">
        <v>113</v>
      </c>
    </row>
    <row r="40" spans="1:13" s="55" customFormat="1" ht="105" customHeight="1">
      <c r="A40" s="19" t="s">
        <v>16</v>
      </c>
      <c r="B40" s="20">
        <v>33</v>
      </c>
      <c r="C40" s="48">
        <v>7244008000223</v>
      </c>
      <c r="D40" s="22" t="s">
        <v>294</v>
      </c>
      <c r="E40" s="49" t="s">
        <v>295</v>
      </c>
      <c r="F40" s="56" t="s">
        <v>296</v>
      </c>
      <c r="G40" s="25">
        <v>45128</v>
      </c>
      <c r="H40" s="26" t="s">
        <v>297</v>
      </c>
      <c r="I40" s="27">
        <v>3352.63</v>
      </c>
      <c r="J40" s="25">
        <v>45128</v>
      </c>
      <c r="K40" s="22" t="s">
        <v>153</v>
      </c>
      <c r="L40" s="27">
        <v>3352.63</v>
      </c>
      <c r="M40" s="26" t="s">
        <v>298</v>
      </c>
    </row>
    <row r="41" spans="1:13" s="55" customFormat="1" ht="105" customHeight="1">
      <c r="A41" s="19" t="s">
        <v>16</v>
      </c>
      <c r="B41" s="20">
        <v>34</v>
      </c>
      <c r="C41" s="48">
        <v>7244008000223</v>
      </c>
      <c r="D41" s="22" t="s">
        <v>294</v>
      </c>
      <c r="E41" s="49" t="s">
        <v>299</v>
      </c>
      <c r="F41" s="56" t="s">
        <v>300</v>
      </c>
      <c r="G41" s="25">
        <v>45128</v>
      </c>
      <c r="H41" s="26" t="s">
        <v>301</v>
      </c>
      <c r="I41" s="27">
        <v>9000</v>
      </c>
      <c r="J41" s="25">
        <v>45128</v>
      </c>
      <c r="K41" s="22" t="s">
        <v>153</v>
      </c>
      <c r="L41" s="27">
        <v>9000</v>
      </c>
      <c r="M41" s="26" t="s">
        <v>302</v>
      </c>
    </row>
    <row r="42" spans="1:13" s="55" customFormat="1" ht="120" customHeight="1">
      <c r="A42" s="19" t="s">
        <v>16</v>
      </c>
      <c r="B42" s="20">
        <v>35</v>
      </c>
      <c r="C42" s="48">
        <v>25091585000123</v>
      </c>
      <c r="D42" s="22" t="s">
        <v>79</v>
      </c>
      <c r="E42" s="60" t="s">
        <v>303</v>
      </c>
      <c r="F42" s="56" t="s">
        <v>304</v>
      </c>
      <c r="G42" s="25">
        <v>45131</v>
      </c>
      <c r="H42" s="26" t="s">
        <v>305</v>
      </c>
      <c r="I42" s="30">
        <v>1710</v>
      </c>
      <c r="J42" s="25">
        <v>45138</v>
      </c>
      <c r="K42" s="22" t="s">
        <v>153</v>
      </c>
      <c r="L42" s="30">
        <v>1710</v>
      </c>
      <c r="M42" s="26" t="s">
        <v>83</v>
      </c>
    </row>
    <row r="43" spans="1:13" s="55" customFormat="1" ht="135" customHeight="1">
      <c r="A43" s="19" t="s">
        <v>16</v>
      </c>
      <c r="B43" s="20">
        <v>36</v>
      </c>
      <c r="C43" s="48">
        <v>4320180000140</v>
      </c>
      <c r="D43" s="22" t="s">
        <v>306</v>
      </c>
      <c r="E43" s="31" t="s">
        <v>307</v>
      </c>
      <c r="F43" s="50" t="s">
        <v>308</v>
      </c>
      <c r="G43" s="25">
        <v>45134</v>
      </c>
      <c r="H43" s="26" t="s">
        <v>309</v>
      </c>
      <c r="I43" s="27">
        <v>133.94</v>
      </c>
      <c r="J43" s="25">
        <v>45138</v>
      </c>
      <c r="K43" s="22" t="s">
        <v>153</v>
      </c>
      <c r="L43" s="27">
        <v>133.94</v>
      </c>
      <c r="M43" s="26" t="s">
        <v>310</v>
      </c>
    </row>
    <row r="44" spans="1:13" s="55" customFormat="1" ht="105" customHeight="1">
      <c r="A44" s="19" t="s">
        <v>16</v>
      </c>
      <c r="B44" s="20">
        <v>37</v>
      </c>
      <c r="C44" s="48">
        <v>8703044000190</v>
      </c>
      <c r="D44" s="22" t="s">
        <v>311</v>
      </c>
      <c r="E44" s="29" t="s">
        <v>312</v>
      </c>
      <c r="F44" s="24" t="s">
        <v>313</v>
      </c>
      <c r="G44" s="25">
        <v>45134</v>
      </c>
      <c r="H44" s="26" t="s">
        <v>87</v>
      </c>
      <c r="I44" s="27">
        <v>5000</v>
      </c>
      <c r="J44" s="25">
        <v>45138</v>
      </c>
      <c r="K44" s="22" t="s">
        <v>153</v>
      </c>
      <c r="L44" s="27">
        <v>5000</v>
      </c>
      <c r="M44" s="26" t="s">
        <v>314</v>
      </c>
    </row>
    <row r="45" spans="1:13" s="55" customFormat="1" ht="120" customHeight="1">
      <c r="A45" s="19" t="s">
        <v>16</v>
      </c>
      <c r="B45" s="20">
        <v>38</v>
      </c>
      <c r="C45" s="48">
        <v>26605545000115</v>
      </c>
      <c r="D45" s="22" t="s">
        <v>315</v>
      </c>
      <c r="E45" s="31" t="s">
        <v>316</v>
      </c>
      <c r="F45" s="24" t="s">
        <v>317</v>
      </c>
      <c r="G45" s="25">
        <v>45134</v>
      </c>
      <c r="H45" s="26" t="s">
        <v>318</v>
      </c>
      <c r="I45" s="30">
        <v>16980</v>
      </c>
      <c r="J45" s="25">
        <v>45138</v>
      </c>
      <c r="K45" s="22" t="s">
        <v>153</v>
      </c>
      <c r="L45" s="30">
        <v>16980</v>
      </c>
      <c r="M45" s="26" t="s">
        <v>319</v>
      </c>
    </row>
    <row r="46" spans="1:13" s="55" customFormat="1" ht="120" customHeight="1">
      <c r="A46" s="19" t="s">
        <v>16</v>
      </c>
      <c r="B46" s="20">
        <v>39</v>
      </c>
      <c r="C46" s="48">
        <v>5610079000196</v>
      </c>
      <c r="D46" s="22" t="s">
        <v>320</v>
      </c>
      <c r="E46" s="31" t="s">
        <v>321</v>
      </c>
      <c r="F46" s="24" t="s">
        <v>322</v>
      </c>
      <c r="G46" s="25">
        <v>45134</v>
      </c>
      <c r="H46" s="26" t="s">
        <v>323</v>
      </c>
      <c r="I46" s="27">
        <v>186.23</v>
      </c>
      <c r="J46" s="25">
        <v>45138</v>
      </c>
      <c r="K46" s="22" t="s">
        <v>153</v>
      </c>
      <c r="L46" s="27">
        <v>186.23</v>
      </c>
      <c r="M46" s="26" t="s">
        <v>324</v>
      </c>
    </row>
    <row r="47" spans="1:13" s="55" customFormat="1" ht="120" customHeight="1">
      <c r="A47" s="19" t="s">
        <v>16</v>
      </c>
      <c r="B47" s="20">
        <v>40</v>
      </c>
      <c r="C47" s="48">
        <v>76535764000143</v>
      </c>
      <c r="D47" s="22" t="s">
        <v>175</v>
      </c>
      <c r="E47" s="31" t="s">
        <v>325</v>
      </c>
      <c r="F47" s="50" t="s">
        <v>326</v>
      </c>
      <c r="G47" s="25">
        <v>45134</v>
      </c>
      <c r="H47" s="26" t="s">
        <v>327</v>
      </c>
      <c r="I47" s="27">
        <v>3603.1</v>
      </c>
      <c r="J47" s="25">
        <v>45138</v>
      </c>
      <c r="K47" s="22" t="s">
        <v>153</v>
      </c>
      <c r="L47" s="27">
        <v>3603.1</v>
      </c>
      <c r="M47" s="26" t="s">
        <v>328</v>
      </c>
    </row>
    <row r="48" spans="1:13" s="55" customFormat="1" ht="135" customHeight="1">
      <c r="A48" s="19" t="s">
        <v>16</v>
      </c>
      <c r="B48" s="20">
        <v>41</v>
      </c>
      <c r="C48" s="48">
        <v>76535764000143</v>
      </c>
      <c r="D48" s="22" t="s">
        <v>175</v>
      </c>
      <c r="E48" s="31" t="s">
        <v>329</v>
      </c>
      <c r="F48" s="50" t="s">
        <v>330</v>
      </c>
      <c r="G48" s="25">
        <v>45134</v>
      </c>
      <c r="H48" s="26" t="s">
        <v>331</v>
      </c>
      <c r="I48" s="27">
        <v>255.73</v>
      </c>
      <c r="J48" s="25">
        <v>45138</v>
      </c>
      <c r="K48" s="22" t="s">
        <v>153</v>
      </c>
      <c r="L48" s="27">
        <v>255.73</v>
      </c>
      <c r="M48" s="26" t="s">
        <v>332</v>
      </c>
    </row>
    <row r="49" spans="1:14" s="55" customFormat="1" ht="105" customHeight="1">
      <c r="A49" s="19" t="s">
        <v>16</v>
      </c>
      <c r="B49" s="20">
        <v>42</v>
      </c>
      <c r="C49" s="48">
        <v>7244008000223</v>
      </c>
      <c r="D49" s="22" t="s">
        <v>294</v>
      </c>
      <c r="E49" s="49" t="s">
        <v>333</v>
      </c>
      <c r="F49" s="56" t="s">
        <v>334</v>
      </c>
      <c r="G49" s="25">
        <v>45134</v>
      </c>
      <c r="H49" s="26" t="s">
        <v>335</v>
      </c>
      <c r="I49" s="27">
        <v>9000</v>
      </c>
      <c r="J49" s="25">
        <v>45138</v>
      </c>
      <c r="K49" s="22" t="s">
        <v>153</v>
      </c>
      <c r="L49" s="27">
        <v>9000</v>
      </c>
      <c r="M49" s="26" t="s">
        <v>336</v>
      </c>
    </row>
    <row r="50" spans="1:14" s="55" customFormat="1" ht="120" customHeight="1">
      <c r="A50" s="19" t="s">
        <v>16</v>
      </c>
      <c r="B50" s="20">
        <v>43</v>
      </c>
      <c r="C50" s="48">
        <v>26605545000115</v>
      </c>
      <c r="D50" s="22" t="s">
        <v>315</v>
      </c>
      <c r="E50" s="49" t="s">
        <v>337</v>
      </c>
      <c r="F50" s="56" t="s">
        <v>338</v>
      </c>
      <c r="G50" s="25">
        <v>45134</v>
      </c>
      <c r="H50" s="26" t="s">
        <v>339</v>
      </c>
      <c r="I50" s="30">
        <v>16980</v>
      </c>
      <c r="J50" s="25">
        <v>45138</v>
      </c>
      <c r="K50" s="22" t="s">
        <v>153</v>
      </c>
      <c r="L50" s="30">
        <v>16980</v>
      </c>
      <c r="M50" s="26" t="s">
        <v>340</v>
      </c>
    </row>
    <row r="51" spans="1:14" s="55" customFormat="1" ht="120" customHeight="1">
      <c r="A51" s="19" t="s">
        <v>16</v>
      </c>
      <c r="B51" s="20">
        <v>44</v>
      </c>
      <c r="C51" s="48">
        <v>8703044000190</v>
      </c>
      <c r="D51" s="22" t="s">
        <v>311</v>
      </c>
      <c r="E51" s="60" t="s">
        <v>341</v>
      </c>
      <c r="F51" s="56" t="s">
        <v>342</v>
      </c>
      <c r="G51" s="25">
        <v>45135</v>
      </c>
      <c r="H51" s="26" t="s">
        <v>343</v>
      </c>
      <c r="I51" s="27">
        <v>5000</v>
      </c>
      <c r="J51" s="25">
        <v>45138</v>
      </c>
      <c r="K51" s="22" t="s">
        <v>153</v>
      </c>
      <c r="L51" s="27">
        <v>5000</v>
      </c>
      <c r="M51" s="26" t="s">
        <v>344</v>
      </c>
    </row>
    <row r="52" spans="1:14" s="55" customFormat="1" ht="120" customHeight="1">
      <c r="A52" s="19" t="s">
        <v>16</v>
      </c>
      <c r="B52" s="20">
        <v>45</v>
      </c>
      <c r="C52" s="48">
        <v>33179565000137</v>
      </c>
      <c r="D52" s="22" t="s">
        <v>109</v>
      </c>
      <c r="E52" s="49" t="s">
        <v>345</v>
      </c>
      <c r="F52" s="56" t="s">
        <v>346</v>
      </c>
      <c r="G52" s="25">
        <v>45135</v>
      </c>
      <c r="H52" s="26" t="s">
        <v>347</v>
      </c>
      <c r="I52" s="27">
        <v>32169.49</v>
      </c>
      <c r="J52" s="25">
        <v>45138</v>
      </c>
      <c r="K52" s="22" t="s">
        <v>153</v>
      </c>
      <c r="L52" s="27">
        <v>32169.49</v>
      </c>
      <c r="M52" s="26" t="s">
        <v>146</v>
      </c>
    </row>
    <row r="53" spans="1:14" s="55" customFormat="1" ht="120" customHeight="1">
      <c r="A53" s="19" t="s">
        <v>16</v>
      </c>
      <c r="B53" s="20">
        <v>46</v>
      </c>
      <c r="C53" s="48">
        <v>33179565000137</v>
      </c>
      <c r="D53" s="22" t="s">
        <v>109</v>
      </c>
      <c r="E53" s="49" t="s">
        <v>348</v>
      </c>
      <c r="F53" s="56" t="s">
        <v>349</v>
      </c>
      <c r="G53" s="25">
        <v>45135</v>
      </c>
      <c r="H53" s="26" t="s">
        <v>350</v>
      </c>
      <c r="I53" s="27">
        <v>248.92</v>
      </c>
      <c r="J53" s="25">
        <v>45138</v>
      </c>
      <c r="K53" s="22" t="s">
        <v>153</v>
      </c>
      <c r="L53" s="27">
        <v>248.92</v>
      </c>
      <c r="M53" s="26" t="s">
        <v>146</v>
      </c>
    </row>
    <row r="54" spans="1:14" s="55" customFormat="1" ht="105" customHeight="1">
      <c r="A54" s="19" t="s">
        <v>16</v>
      </c>
      <c r="B54" s="20">
        <v>47</v>
      </c>
      <c r="C54" s="21">
        <v>26605545000115</v>
      </c>
      <c r="D54" s="22" t="s">
        <v>315</v>
      </c>
      <c r="E54" s="31" t="s">
        <v>351</v>
      </c>
      <c r="F54" s="24" t="s">
        <v>352</v>
      </c>
      <c r="G54" s="25">
        <v>45135</v>
      </c>
      <c r="H54" s="26" t="s">
        <v>353</v>
      </c>
      <c r="I54" s="27">
        <v>16980</v>
      </c>
      <c r="J54" s="25">
        <v>45138</v>
      </c>
      <c r="K54" s="22" t="s">
        <v>153</v>
      </c>
      <c r="L54" s="27">
        <v>16980</v>
      </c>
      <c r="M54" s="26" t="s">
        <v>354</v>
      </c>
    </row>
    <row r="55" spans="1:14" ht="15" customHeight="1">
      <c r="A55" s="33" t="s">
        <v>98</v>
      </c>
      <c r="B55" s="33"/>
      <c r="C55" s="33"/>
      <c r="D55" s="4"/>
      <c r="J55" s="61"/>
      <c r="K55" s="62"/>
      <c r="L55" s="61"/>
      <c r="N55" s="63"/>
    </row>
    <row r="56" spans="1:14" ht="15" customHeight="1">
      <c r="A56" s="37" t="str">
        <f>[1]Bens!A26</f>
        <v>Data da última atualização: 03/08/2023</v>
      </c>
      <c r="B56" s="38"/>
      <c r="C56" s="4"/>
      <c r="D56" s="2"/>
      <c r="N56" s="63"/>
    </row>
    <row r="57" spans="1:14" ht="15" customHeight="1">
      <c r="A57" s="75" t="s">
        <v>100</v>
      </c>
      <c r="B57" s="75"/>
      <c r="C57" s="75"/>
      <c r="D57" s="75"/>
      <c r="N57" s="63"/>
    </row>
    <row r="58" spans="1:14" ht="15" customHeight="1">
      <c r="A58" s="75" t="s">
        <v>101</v>
      </c>
      <c r="B58" s="75"/>
      <c r="C58" s="75"/>
      <c r="D58" s="75"/>
      <c r="N58" s="63"/>
    </row>
    <row r="59" spans="1:14" ht="15" customHeight="1">
      <c r="A59" s="40" t="s">
        <v>102</v>
      </c>
      <c r="B59" s="40"/>
      <c r="C59" s="40"/>
      <c r="D59" s="2"/>
      <c r="N59" s="63"/>
    </row>
    <row r="60" spans="1:14" ht="15" customHeight="1">
      <c r="N60" s="63"/>
    </row>
    <row r="61" spans="1:14" ht="15" customHeight="1">
      <c r="N61" s="63"/>
    </row>
    <row r="62" spans="1:14" s="63" customFormat="1" ht="15" customHeight="1">
      <c r="A62"/>
      <c r="B62"/>
      <c r="C62"/>
      <c r="D62"/>
      <c r="E62" s="43"/>
      <c r="F62" s="3"/>
      <c r="G62"/>
      <c r="H62"/>
      <c r="I62"/>
      <c r="J62"/>
      <c r="K62"/>
      <c r="L62"/>
      <c r="M62"/>
    </row>
    <row r="63" spans="1:14" ht="15" customHeight="1">
      <c r="N63" s="63"/>
    </row>
    <row r="64" spans="1:14" ht="15" customHeight="1">
      <c r="N64" s="63"/>
    </row>
    <row r="65" spans="1:14" ht="15" customHeight="1">
      <c r="N65" s="63"/>
    </row>
    <row r="66" spans="1:14" ht="15" customHeight="1">
      <c r="N66" s="63"/>
    </row>
    <row r="67" spans="1:14" ht="15" customHeight="1">
      <c r="N67" s="63"/>
    </row>
    <row r="68" spans="1:14" ht="15" customHeight="1">
      <c r="N68" s="63"/>
    </row>
    <row r="69" spans="1:14" ht="15" customHeight="1">
      <c r="N69" s="63"/>
    </row>
    <row r="70" spans="1:14" ht="15" customHeight="1">
      <c r="N70" s="63"/>
    </row>
    <row r="71" spans="1:14" ht="15" customHeight="1">
      <c r="N71" s="63"/>
    </row>
    <row r="72" spans="1:14" ht="15" customHeight="1">
      <c r="N72" s="63"/>
    </row>
    <row r="73" spans="1:14" s="63" customFormat="1" ht="15" customHeight="1">
      <c r="A73"/>
      <c r="B73"/>
      <c r="C73"/>
      <c r="D73"/>
      <c r="E73" s="43"/>
      <c r="F73" s="3"/>
      <c r="G73"/>
      <c r="H73"/>
      <c r="I73"/>
      <c r="J73"/>
      <c r="K73"/>
      <c r="L73"/>
      <c r="M73"/>
    </row>
    <row r="74" spans="1:14" s="63" customFormat="1" ht="15" customHeight="1">
      <c r="A74"/>
      <c r="B74"/>
      <c r="C74"/>
      <c r="D74"/>
      <c r="E74" s="43"/>
      <c r="F74" s="3"/>
      <c r="G74"/>
      <c r="H74"/>
      <c r="I74"/>
      <c r="J74"/>
      <c r="K74"/>
      <c r="L74"/>
      <c r="M74"/>
    </row>
    <row r="75" spans="1:14" s="63" customFormat="1" ht="15" customHeight="1">
      <c r="A75"/>
      <c r="B75"/>
      <c r="C75"/>
      <c r="D75"/>
      <c r="E75" s="43"/>
      <c r="F75" s="3"/>
      <c r="G75"/>
      <c r="H75"/>
      <c r="I75"/>
      <c r="J75"/>
      <c r="K75"/>
      <c r="L75"/>
      <c r="M75"/>
    </row>
    <row r="76" spans="1:14" s="63" customFormat="1" ht="15" customHeight="1">
      <c r="A76"/>
      <c r="B76"/>
      <c r="C76"/>
      <c r="D76"/>
      <c r="E76" s="43"/>
      <c r="F76" s="3"/>
      <c r="G76"/>
      <c r="H76"/>
      <c r="I76"/>
      <c r="J76"/>
      <c r="K76"/>
      <c r="L76"/>
      <c r="M76"/>
    </row>
    <row r="77" spans="1:14" s="63" customFormat="1" ht="15" customHeight="1">
      <c r="A77"/>
      <c r="B77"/>
      <c r="C77"/>
      <c r="D77"/>
      <c r="E77" s="43"/>
      <c r="F77" s="3"/>
      <c r="G77"/>
      <c r="H77"/>
      <c r="I77"/>
      <c r="J77"/>
      <c r="K77"/>
      <c r="L77"/>
      <c r="M77"/>
    </row>
    <row r="78" spans="1:14" s="63" customFormat="1" ht="15" customHeight="1">
      <c r="A78"/>
      <c r="B78"/>
      <c r="C78"/>
      <c r="D78"/>
      <c r="E78" s="43"/>
      <c r="F78" s="3"/>
      <c r="G78"/>
      <c r="H78"/>
      <c r="I78"/>
      <c r="J78"/>
      <c r="K78"/>
      <c r="L78"/>
      <c r="M78"/>
    </row>
    <row r="79" spans="1:14" s="63" customFormat="1" ht="15" customHeight="1">
      <c r="A79"/>
      <c r="B79"/>
      <c r="C79"/>
      <c r="D79"/>
      <c r="E79" s="43"/>
      <c r="F79" s="3"/>
      <c r="G79"/>
      <c r="H79"/>
      <c r="I79"/>
      <c r="J79"/>
      <c r="K79"/>
      <c r="L79"/>
      <c r="M79"/>
    </row>
    <row r="80" spans="1:14" ht="15" customHeight="1">
      <c r="N80" s="63"/>
    </row>
    <row r="81" spans="14:14" ht="15" customHeight="1">
      <c r="N81" s="63"/>
    </row>
    <row r="82" spans="14:14" ht="15" customHeight="1">
      <c r="N82" s="63"/>
    </row>
    <row r="83" spans="14:14" ht="15" customHeight="1">
      <c r="N83" s="63"/>
    </row>
    <row r="84" spans="14:14" ht="15" customHeight="1">
      <c r="N84" s="63"/>
    </row>
    <row r="85" spans="14:14" ht="15" customHeight="1">
      <c r="N85" s="63"/>
    </row>
    <row r="86" spans="14:14" ht="15" customHeight="1">
      <c r="N86" s="63"/>
    </row>
    <row r="87" spans="14:14" ht="15" customHeight="1">
      <c r="N87" s="63"/>
    </row>
    <row r="88" spans="14:14" ht="15" customHeight="1">
      <c r="N88" s="63"/>
    </row>
    <row r="89" spans="14:14" ht="15" customHeight="1">
      <c r="N89" s="63"/>
    </row>
    <row r="90" spans="14:14" ht="15" customHeight="1">
      <c r="N90" s="63"/>
    </row>
    <row r="91" spans="14:14" ht="15" customHeight="1">
      <c r="N91" s="63"/>
    </row>
    <row r="92" spans="14:14" ht="15" customHeight="1">
      <c r="N92" s="63"/>
    </row>
    <row r="93" spans="14:14" ht="15" customHeight="1">
      <c r="N93" s="63"/>
    </row>
    <row r="94" spans="14:14" ht="15" customHeight="1">
      <c r="N94" s="63"/>
    </row>
    <row r="95" spans="14:14" ht="15" customHeight="1">
      <c r="N95" s="63"/>
    </row>
    <row r="96" spans="14:14" ht="15" customHeight="1">
      <c r="N96" s="63"/>
    </row>
    <row r="97" spans="1:14" ht="15" customHeight="1">
      <c r="N97" s="63"/>
    </row>
    <row r="98" spans="1:14" ht="15" customHeight="1">
      <c r="N98" s="63"/>
    </row>
    <row r="99" spans="1:14" ht="15" customHeight="1">
      <c r="N99" s="63"/>
    </row>
    <row r="100" spans="1:14" s="63" customFormat="1" ht="15" customHeight="1">
      <c r="A100"/>
      <c r="B100"/>
      <c r="C100"/>
      <c r="D100"/>
      <c r="E100" s="43"/>
      <c r="F100" s="3"/>
      <c r="G100"/>
      <c r="H100"/>
      <c r="I100"/>
      <c r="J100"/>
      <c r="K100"/>
      <c r="L100"/>
      <c r="M100"/>
    </row>
    <row r="101" spans="1:14" ht="15" customHeight="1">
      <c r="N101" s="63"/>
    </row>
    <row r="102" spans="1:14" ht="15" customHeight="1">
      <c r="N102" s="63"/>
    </row>
    <row r="103" spans="1:14" ht="15" customHeight="1">
      <c r="N103" s="63"/>
    </row>
    <row r="104" spans="1:14" ht="15" customHeight="1">
      <c r="N104" s="63"/>
    </row>
    <row r="105" spans="1:14" ht="15" customHeight="1">
      <c r="N105" s="63"/>
    </row>
    <row r="106" spans="1:14" ht="15" customHeight="1">
      <c r="N106" s="63"/>
    </row>
    <row r="107" spans="1:14" ht="15" customHeight="1">
      <c r="N107" s="63"/>
    </row>
    <row r="108" spans="1:14" ht="15" customHeight="1">
      <c r="N108" s="63"/>
    </row>
    <row r="109" spans="1:14" ht="15" customHeight="1">
      <c r="N109" s="63"/>
    </row>
    <row r="110" spans="1:14" ht="15" customHeight="1">
      <c r="N110" s="63"/>
    </row>
    <row r="111" spans="1:14" ht="15" customHeight="1">
      <c r="N111" s="63"/>
    </row>
    <row r="112" spans="1:14" ht="15" customHeight="1">
      <c r="N112" s="63"/>
    </row>
    <row r="113" spans="14:14" ht="15" customHeight="1">
      <c r="N113" s="63"/>
    </row>
    <row r="114" spans="14:14" ht="15" customHeight="1">
      <c r="N114" s="63"/>
    </row>
    <row r="115" spans="14:14" ht="15" customHeight="1">
      <c r="N115" s="63"/>
    </row>
    <row r="116" spans="14:14" ht="15" customHeight="1">
      <c r="N116" s="63"/>
    </row>
    <row r="117" spans="14:14" ht="15" customHeight="1">
      <c r="N117" s="63"/>
    </row>
    <row r="118" spans="14:14" ht="15" customHeight="1">
      <c r="N118" s="63"/>
    </row>
    <row r="119" spans="14:14" ht="15" customHeight="1">
      <c r="N119" s="63"/>
    </row>
    <row r="120" spans="14:14" ht="15" customHeight="1">
      <c r="N120" s="63"/>
    </row>
    <row r="121" spans="14:14" ht="15" customHeight="1">
      <c r="N121" s="63"/>
    </row>
    <row r="122" spans="14:14" ht="15" customHeight="1">
      <c r="N122" s="63"/>
    </row>
    <row r="123" spans="14:14" ht="15" customHeight="1">
      <c r="N123" s="63"/>
    </row>
    <row r="124" spans="14:14" ht="15" customHeight="1">
      <c r="N124" s="63"/>
    </row>
    <row r="125" spans="14:14" ht="15" customHeight="1">
      <c r="N125" s="63"/>
    </row>
    <row r="126" spans="14:14" ht="15" customHeight="1">
      <c r="N126" s="63"/>
    </row>
    <row r="127" spans="14:14" ht="15" customHeight="1">
      <c r="N127" s="63"/>
    </row>
    <row r="128" spans="14:14" ht="148.5" customHeight="1">
      <c r="N128" s="63"/>
    </row>
    <row r="129" spans="14:14" ht="15" customHeight="1">
      <c r="N129" s="63"/>
    </row>
    <row r="130" spans="14:14" ht="15" customHeight="1">
      <c r="N130" s="63"/>
    </row>
    <row r="131" spans="14:14" ht="15" customHeight="1">
      <c r="N131" s="63"/>
    </row>
    <row r="132" spans="14:14" ht="15" customHeight="1">
      <c r="N132" s="63"/>
    </row>
    <row r="133" spans="14:14" ht="15" customHeight="1">
      <c r="N133" s="63"/>
    </row>
    <row r="134" spans="14:14" ht="15" customHeight="1">
      <c r="N134" s="63"/>
    </row>
    <row r="135" spans="14:14" ht="15" customHeight="1">
      <c r="N135" s="63"/>
    </row>
    <row r="136" spans="14:14" ht="15" customHeight="1">
      <c r="N136" s="63"/>
    </row>
    <row r="137" spans="14:14" ht="15" customHeight="1">
      <c r="N137" s="63"/>
    </row>
    <row r="138" spans="14:14" ht="15" customHeight="1">
      <c r="N138" s="63"/>
    </row>
    <row r="139" spans="14:14" ht="15" customHeight="1">
      <c r="N139" s="63"/>
    </row>
    <row r="140" spans="14:14" ht="15" customHeight="1">
      <c r="N140" s="63"/>
    </row>
    <row r="141" spans="14:14" ht="15" customHeight="1">
      <c r="N141" s="63"/>
    </row>
    <row r="142" spans="14:14" ht="15" customHeight="1">
      <c r="N142" s="63"/>
    </row>
    <row r="143" spans="14:14" ht="15" customHeight="1">
      <c r="N143" s="63"/>
    </row>
    <row r="144" spans="14:14" ht="15" customHeight="1">
      <c r="N144" s="63"/>
    </row>
    <row r="145" spans="14:14" ht="15" customHeight="1">
      <c r="N145" s="63"/>
    </row>
    <row r="146" spans="14:14" ht="15" customHeight="1">
      <c r="N146" s="63"/>
    </row>
    <row r="147" spans="14:14" ht="15" customHeight="1">
      <c r="N147" s="63"/>
    </row>
    <row r="148" spans="14:14" ht="15" customHeight="1">
      <c r="N148" s="63"/>
    </row>
    <row r="149" spans="14:14" ht="15" customHeight="1">
      <c r="N149" s="63"/>
    </row>
    <row r="150" spans="14:14" ht="15" customHeight="1">
      <c r="N150" s="63"/>
    </row>
    <row r="151" spans="14:14" ht="15" customHeight="1">
      <c r="N151" s="63"/>
    </row>
  </sheetData>
  <mergeCells count="5">
    <mergeCell ref="A2:M2"/>
    <mergeCell ref="A3:E3"/>
    <mergeCell ref="A5:L5"/>
    <mergeCell ref="A57:D57"/>
    <mergeCell ref="A58:D58"/>
  </mergeCells>
  <conditionalFormatting sqref="C22:C23 C8:C15 C31:C36 C38 C42:C45 C48:C53 C40">
    <cfRule type="cellIs" dxfId="41" priority="33" operator="between">
      <formula>111111111</formula>
      <formula>99999999999</formula>
    </cfRule>
    <cfRule type="cellIs" dxfId="40" priority="34" operator="between">
      <formula>111111111111</formula>
      <formula>99999999999999</formula>
    </cfRule>
  </conditionalFormatting>
  <conditionalFormatting sqref="C18">
    <cfRule type="cellIs" dxfId="39" priority="31" operator="between">
      <formula>111111111</formula>
      <formula>99999999999</formula>
    </cfRule>
    <cfRule type="cellIs" dxfId="38" priority="32" operator="between">
      <formula>111111111111</formula>
      <formula>99999999999999</formula>
    </cfRule>
  </conditionalFormatting>
  <conditionalFormatting sqref="C25:C29">
    <cfRule type="cellIs" dxfId="37" priority="29" operator="between">
      <formula>111111111</formula>
      <formula>99999999999</formula>
    </cfRule>
    <cfRule type="cellIs" dxfId="36" priority="30" operator="between">
      <formula>111111111111</formula>
      <formula>99999999999999</formula>
    </cfRule>
  </conditionalFormatting>
  <conditionalFormatting sqref="C16">
    <cfRule type="cellIs" dxfId="35" priority="27" operator="between">
      <formula>111111111</formula>
      <formula>99999999999</formula>
    </cfRule>
    <cfRule type="cellIs" dxfId="34" priority="28" operator="between">
      <formula>111111111111</formula>
      <formula>99999999999999</formula>
    </cfRule>
  </conditionalFormatting>
  <conditionalFormatting sqref="C17">
    <cfRule type="cellIs" dxfId="33" priority="25" operator="between">
      <formula>111111111</formula>
      <formula>99999999999</formula>
    </cfRule>
    <cfRule type="cellIs" dxfId="32" priority="26" operator="between">
      <formula>111111111111</formula>
      <formula>99999999999999</formula>
    </cfRule>
  </conditionalFormatting>
  <conditionalFormatting sqref="C19">
    <cfRule type="cellIs" dxfId="31" priority="23" operator="between">
      <formula>111111111</formula>
      <formula>99999999999</formula>
    </cfRule>
    <cfRule type="cellIs" dxfId="30" priority="24" operator="between">
      <formula>111111111111</formula>
      <formula>99999999999999</formula>
    </cfRule>
  </conditionalFormatting>
  <conditionalFormatting sqref="C20">
    <cfRule type="cellIs" dxfId="29" priority="21" operator="between">
      <formula>111111111</formula>
      <formula>99999999999</formula>
    </cfRule>
    <cfRule type="cellIs" dxfId="28" priority="22" operator="between">
      <formula>111111111111</formula>
      <formula>99999999999999</formula>
    </cfRule>
  </conditionalFormatting>
  <conditionalFormatting sqref="C21">
    <cfRule type="cellIs" dxfId="27" priority="19" operator="between">
      <formula>111111111</formula>
      <formula>99999999999</formula>
    </cfRule>
    <cfRule type="cellIs" dxfId="26" priority="20" operator="between">
      <formula>111111111111</formula>
      <formula>99999999999999</formula>
    </cfRule>
  </conditionalFormatting>
  <conditionalFormatting sqref="C30">
    <cfRule type="cellIs" dxfId="25" priority="17" operator="between">
      <formula>111111111</formula>
      <formula>99999999999</formula>
    </cfRule>
    <cfRule type="cellIs" dxfId="24" priority="18" operator="between">
      <formula>111111111111</formula>
      <formula>99999999999999</formula>
    </cfRule>
  </conditionalFormatting>
  <conditionalFormatting sqref="C37">
    <cfRule type="cellIs" dxfId="23" priority="15" operator="between">
      <formula>111111111</formula>
      <formula>99999999999</formula>
    </cfRule>
    <cfRule type="cellIs" dxfId="22" priority="16" operator="between">
      <formula>111111111111</formula>
      <formula>99999999999999</formula>
    </cfRule>
  </conditionalFormatting>
  <conditionalFormatting sqref="C41">
    <cfRule type="cellIs" dxfId="21" priority="13" operator="between">
      <formula>111111111</formula>
      <formula>99999999999</formula>
    </cfRule>
    <cfRule type="cellIs" dxfId="20" priority="14" operator="between">
      <formula>111111111111</formula>
      <formula>99999999999999</formula>
    </cfRule>
  </conditionalFormatting>
  <conditionalFormatting sqref="C46">
    <cfRule type="cellIs" dxfId="19" priority="11" operator="between">
      <formula>111111111</formula>
      <formula>99999999999</formula>
    </cfRule>
    <cfRule type="cellIs" dxfId="18" priority="12" operator="between">
      <formula>111111111111</formula>
      <formula>99999999999999</formula>
    </cfRule>
  </conditionalFormatting>
  <conditionalFormatting sqref="C47">
    <cfRule type="cellIs" dxfId="17" priority="9" operator="between">
      <formula>111111111</formula>
      <formula>99999999999</formula>
    </cfRule>
    <cfRule type="cellIs" dxfId="16" priority="10" operator="between">
      <formula>111111111111</formula>
      <formula>99999999999999</formula>
    </cfRule>
  </conditionalFormatting>
  <conditionalFormatting sqref="C54">
    <cfRule type="cellIs" dxfId="15" priority="7" operator="between">
      <formula>111111111</formula>
      <formula>99999999999</formula>
    </cfRule>
    <cfRule type="cellIs" dxfId="14" priority="8" operator="between">
      <formula>111111111111</formula>
      <formula>99999999999999</formula>
    </cfRule>
  </conditionalFormatting>
  <conditionalFormatting sqref="C7">
    <cfRule type="cellIs" dxfId="13" priority="5" operator="between">
      <formula>111111111</formula>
      <formula>99999999999</formula>
    </cfRule>
    <cfRule type="cellIs" dxfId="12" priority="6" operator="between">
      <formula>111111111111</formula>
      <formula>99999999999999</formula>
    </cfRule>
  </conditionalFormatting>
  <conditionalFormatting sqref="C24">
    <cfRule type="cellIs" dxfId="11" priority="3" operator="between">
      <formula>111111111</formula>
      <formula>99999999999</formula>
    </cfRule>
    <cfRule type="cellIs" dxfId="10" priority="4" operator="between">
      <formula>111111111111</formula>
      <formula>99999999999999</formula>
    </cfRule>
  </conditionalFormatting>
  <conditionalFormatting sqref="C39">
    <cfRule type="cellIs" dxfId="9" priority="1" operator="between">
      <formula>111111111</formula>
      <formula>99999999999</formula>
    </cfRule>
    <cfRule type="cellIs" dxfId="8" priority="2" operator="between">
      <formula>111111111111</formula>
      <formula>99999999999999</formula>
    </cfRule>
  </conditionalFormatting>
  <hyperlinks>
    <hyperlink ref="E7" r:id="rId1"/>
    <hyperlink ref="F7" r:id="rId2"/>
    <hyperlink ref="F21" r:id="rId3"/>
    <hyperlink ref="F22" r:id="rId4"/>
    <hyperlink ref="F33" r:id="rId5"/>
    <hyperlink ref="E21" r:id="rId6"/>
    <hyperlink ref="E22" r:id="rId7"/>
    <hyperlink ref="E33" r:id="rId8"/>
    <hyperlink ref="E17" r:id="rId9"/>
    <hyperlink ref="F17" r:id="rId10"/>
    <hyperlink ref="F11" r:id="rId11"/>
    <hyperlink ref="E11" r:id="rId12"/>
    <hyperlink ref="E46" r:id="rId13"/>
    <hyperlink ref="F46" r:id="rId14"/>
    <hyperlink ref="F25" r:id="rId15"/>
    <hyperlink ref="F26" r:id="rId16"/>
    <hyperlink ref="F27" r:id="rId17"/>
    <hyperlink ref="F28" r:id="rId18"/>
    <hyperlink ref="F29" r:id="rId19"/>
    <hyperlink ref="E25" r:id="rId20"/>
    <hyperlink ref="E26" r:id="rId21"/>
    <hyperlink ref="E27" r:id="rId22"/>
    <hyperlink ref="E28" r:id="rId23"/>
    <hyperlink ref="E29" r:id="rId24"/>
    <hyperlink ref="E37" r:id="rId25"/>
    <hyperlink ref="F37" r:id="rId26"/>
    <hyperlink ref="F14" r:id="rId27"/>
    <hyperlink ref="E14" r:id="rId28" display="https://www.mpam.mp.br/images/3%C2%BA_TA_ao_CC_003-2020_-_MP-PGJ_03dbd.pdf"/>
    <hyperlink ref="E13" r:id="rId29"/>
    <hyperlink ref="F13" r:id="rId30"/>
    <hyperlink ref="F31" r:id="rId31"/>
    <hyperlink ref="E31" r:id="rId32"/>
    <hyperlink ref="E40" r:id="rId33"/>
    <hyperlink ref="E41" r:id="rId34"/>
    <hyperlink ref="E49" r:id="rId35"/>
    <hyperlink ref="F40" r:id="rId36"/>
    <hyperlink ref="F41" r:id="rId37"/>
    <hyperlink ref="F49" r:id="rId38"/>
    <hyperlink ref="E15" r:id="rId39" display="https://www.mpam.mp.br/images/CT_n%C2%BA_034-2021-MP-PGJ_f1b15.pdf"/>
    <hyperlink ref="E35" r:id="rId40"/>
    <hyperlink ref="F15" r:id="rId41"/>
    <hyperlink ref="F35" r:id="rId42"/>
    <hyperlink ref="F30" r:id="rId43"/>
    <hyperlink ref="E30" r:id="rId44"/>
    <hyperlink ref="E8" r:id="rId45"/>
    <hyperlink ref="F8" r:id="rId46"/>
    <hyperlink ref="F10" r:id="rId47"/>
    <hyperlink ref="F38" r:id="rId48"/>
    <hyperlink ref="E10" r:id="rId49"/>
    <hyperlink ref="E12" r:id="rId50"/>
    <hyperlink ref="E16" r:id="rId51"/>
    <hyperlink ref="E32" r:id="rId52"/>
    <hyperlink ref="E23" r:id="rId53"/>
    <hyperlink ref="E24" r:id="rId54"/>
    <hyperlink ref="E47" r:id="rId55"/>
    <hyperlink ref="E48" r:id="rId56"/>
    <hyperlink ref="F12" r:id="rId57"/>
    <hyperlink ref="F16" r:id="rId58"/>
    <hyperlink ref="F23" r:id="rId59"/>
    <hyperlink ref="F24" r:id="rId60"/>
    <hyperlink ref="F32" r:id="rId61"/>
    <hyperlink ref="F47" r:id="rId62"/>
    <hyperlink ref="F48" r:id="rId63"/>
    <hyperlink ref="E19" r:id="rId64"/>
    <hyperlink ref="F19" r:id="rId65"/>
    <hyperlink ref="F44" r:id="rId66"/>
    <hyperlink ref="F51" r:id="rId67"/>
    <hyperlink ref="E43" r:id="rId68"/>
    <hyperlink ref="F43" r:id="rId69"/>
    <hyperlink ref="E39" r:id="rId70"/>
    <hyperlink ref="E52" r:id="rId71"/>
    <hyperlink ref="E53" r:id="rId72"/>
    <hyperlink ref="E34" r:id="rId73"/>
    <hyperlink ref="F34" r:id="rId74"/>
    <hyperlink ref="F39" r:id="rId75"/>
    <hyperlink ref="F52" r:id="rId76"/>
    <hyperlink ref="F53" r:id="rId77"/>
    <hyperlink ref="E45" r:id="rId78"/>
    <hyperlink ref="E50" r:id="rId79"/>
    <hyperlink ref="E54" r:id="rId80"/>
    <hyperlink ref="F45" r:id="rId81"/>
    <hyperlink ref="F50" r:id="rId82"/>
    <hyperlink ref="F54" r:id="rId83"/>
    <hyperlink ref="E20" r:id="rId84"/>
    <hyperlink ref="F20" r:id="rId85"/>
    <hyperlink ref="F42" r:id="rId86"/>
    <hyperlink ref="F9" r:id="rId87"/>
    <hyperlink ref="E9" r:id="rId88"/>
    <hyperlink ref="E36" r:id="rId89"/>
    <hyperlink ref="F36" r:id="rId90"/>
    <hyperlink ref="E18" r:id="rId91"/>
    <hyperlink ref="F18" r:id="rId92"/>
  </hyperlinks>
  <pageMargins left="0.23622047244094491" right="0.23622047244094491" top="0.35433070866141736" bottom="0.74803149606299213" header="0.31496062992125984" footer="0.31496062992125984"/>
  <pageSetup scale="43" orientation="portrait" r:id="rId93"/>
  <drawing r:id="rId9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zoomScale="85" zoomScaleNormal="85" workbookViewId="0">
      <selection activeCell="E25" sqref="E25"/>
    </sheetView>
  </sheetViews>
  <sheetFormatPr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customWidth="1"/>
    <col min="6" max="6" width="18.7109375" style="4" customWidth="1"/>
    <col min="7" max="7" width="16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3.28515625" customWidth="1"/>
    <col min="13" max="13" width="19" customWidth="1"/>
    <col min="14" max="14" width="11.85546875" customWidth="1"/>
  </cols>
  <sheetData>
    <row r="1" spans="1:14" ht="77.099999999999994" customHeight="1">
      <c r="C1" s="2"/>
      <c r="D1" s="2"/>
      <c r="G1" s="4"/>
      <c r="H1" s="4"/>
      <c r="I1" s="4"/>
      <c r="J1" s="2"/>
    </row>
    <row r="2" spans="1:14" ht="18">
      <c r="A2" s="72" t="str">
        <f>[1]Bens!A2</f>
        <v>JULHO/2023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4" ht="20.25">
      <c r="A3" s="73" t="s">
        <v>1</v>
      </c>
      <c r="B3" s="73"/>
      <c r="C3" s="73"/>
      <c r="D3" s="73"/>
      <c r="E3" s="73"/>
      <c r="G3" s="4"/>
      <c r="H3" s="4"/>
      <c r="I3" s="4"/>
      <c r="J3" s="2"/>
    </row>
    <row r="5" spans="1:14" ht="18">
      <c r="A5" s="74" t="s">
        <v>355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1:14" ht="31.5">
      <c r="A6" s="64" t="s">
        <v>3</v>
      </c>
      <c r="B6" s="64" t="s">
        <v>4</v>
      </c>
      <c r="C6" s="65" t="s">
        <v>5</v>
      </c>
      <c r="D6" s="65" t="s">
        <v>6</v>
      </c>
      <c r="E6" s="65" t="s">
        <v>7</v>
      </c>
      <c r="F6" s="64" t="s">
        <v>8</v>
      </c>
      <c r="G6" s="64" t="s">
        <v>9</v>
      </c>
      <c r="H6" s="66" t="s">
        <v>10</v>
      </c>
      <c r="I6" s="66" t="s">
        <v>11</v>
      </c>
      <c r="J6" s="65" t="s">
        <v>12</v>
      </c>
      <c r="K6" s="65" t="s">
        <v>13</v>
      </c>
      <c r="L6" s="65" t="s">
        <v>14</v>
      </c>
      <c r="M6" s="16" t="s">
        <v>15</v>
      </c>
    </row>
    <row r="7" spans="1:14">
      <c r="A7" s="67"/>
      <c r="B7" s="20"/>
      <c r="C7" s="48"/>
      <c r="D7" s="22"/>
      <c r="E7" s="60"/>
      <c r="F7" s="68"/>
      <c r="G7" s="25"/>
      <c r="H7" s="26"/>
      <c r="I7" s="69"/>
      <c r="J7" s="28"/>
      <c r="K7" s="22"/>
      <c r="L7" s="69"/>
      <c r="M7" s="26"/>
      <c r="N7" s="70"/>
    </row>
    <row r="8" spans="1:14">
      <c r="A8" s="67"/>
      <c r="B8" s="20"/>
      <c r="C8" s="48"/>
      <c r="D8" s="22"/>
      <c r="E8" s="60"/>
      <c r="F8" s="68"/>
      <c r="G8" s="25"/>
      <c r="H8" s="26"/>
      <c r="I8" s="69"/>
      <c r="J8" s="28"/>
      <c r="K8" s="22"/>
      <c r="L8" s="69"/>
      <c r="M8" s="26"/>
      <c r="N8" s="70"/>
    </row>
    <row r="9" spans="1:14">
      <c r="A9" s="67"/>
      <c r="B9" s="20"/>
      <c r="C9" s="48"/>
      <c r="D9" s="22"/>
      <c r="E9" s="60"/>
      <c r="F9" s="68"/>
      <c r="G9" s="25"/>
      <c r="H9" s="26"/>
      <c r="I9" s="69"/>
      <c r="J9" s="28"/>
      <c r="K9" s="22"/>
      <c r="L9" s="69"/>
      <c r="M9" s="26"/>
      <c r="N9" s="70"/>
    </row>
    <row r="10" spans="1:14">
      <c r="A10" s="67"/>
      <c r="B10" s="20"/>
      <c r="C10" s="48"/>
      <c r="D10" s="22"/>
      <c r="E10" s="60"/>
      <c r="F10" s="71"/>
      <c r="G10" s="25"/>
      <c r="H10" s="26"/>
      <c r="I10" s="30"/>
      <c r="J10" s="25"/>
      <c r="K10" s="22"/>
      <c r="L10" s="30"/>
      <c r="M10" s="26"/>
      <c r="N10" s="70"/>
    </row>
    <row r="11" spans="1:14">
      <c r="A11" s="33" t="s">
        <v>98</v>
      </c>
      <c r="B11" s="33"/>
      <c r="C11" s="33"/>
      <c r="D11" s="4"/>
    </row>
    <row r="12" spans="1:14">
      <c r="A12" s="37" t="str">
        <f>[1]Bens!A26</f>
        <v>Data da última atualização: 03/08/2023</v>
      </c>
      <c r="B12" s="38"/>
      <c r="C12" s="4"/>
      <c r="D12" s="2"/>
    </row>
    <row r="13" spans="1:14">
      <c r="A13" s="75" t="s">
        <v>100</v>
      </c>
      <c r="B13" s="75"/>
      <c r="C13" s="75"/>
      <c r="D13" s="75"/>
    </row>
    <row r="14" spans="1:14">
      <c r="A14" s="75" t="s">
        <v>101</v>
      </c>
      <c r="B14" s="75"/>
      <c r="C14" s="75"/>
      <c r="D14" s="75"/>
    </row>
    <row r="15" spans="1:14">
      <c r="A15" s="40" t="s">
        <v>102</v>
      </c>
      <c r="B15" s="40"/>
      <c r="C15" s="40"/>
      <c r="D15" s="2"/>
    </row>
  </sheetData>
  <mergeCells count="5">
    <mergeCell ref="A2:M2"/>
    <mergeCell ref="A3:E3"/>
    <mergeCell ref="A5:L5"/>
    <mergeCell ref="A13:D13"/>
    <mergeCell ref="A14:D14"/>
  </mergeCells>
  <conditionalFormatting sqref="C7">
    <cfRule type="cellIs" dxfId="7" priority="7" operator="between">
      <formula>111111111</formula>
      <formula>99999999999</formula>
    </cfRule>
    <cfRule type="cellIs" dxfId="6" priority="8" operator="between">
      <formula>111111111111</formula>
      <formula>99999999999999</formula>
    </cfRule>
  </conditionalFormatting>
  <conditionalFormatting sqref="C8">
    <cfRule type="cellIs" dxfId="5" priority="5" operator="between">
      <formula>111111111</formula>
      <formula>99999999999</formula>
    </cfRule>
    <cfRule type="cellIs" dxfId="4" priority="6" operator="between">
      <formula>111111111111</formula>
      <formula>99999999999999</formula>
    </cfRule>
  </conditionalFormatting>
  <conditionalFormatting sqref="C9">
    <cfRule type="cellIs" dxfId="3" priority="3" operator="between">
      <formula>111111111</formula>
      <formula>99999999999</formula>
    </cfRule>
    <cfRule type="cellIs" dxfId="2" priority="4" operator="between">
      <formula>111111111111</formula>
      <formula>99999999999999</formula>
    </cfRule>
  </conditionalFormatting>
  <conditionalFormatting sqref="C10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pageMargins left="0.23622047244094491" right="0.23622047244094491" top="0.35433070866141736" bottom="0.74803149606299213" header="0.31496062992125984" footer="0.31496062992125984"/>
  <pageSetup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6</vt:i4>
      </vt:variant>
    </vt:vector>
  </HeadingPairs>
  <TitlesOfParts>
    <vt:vector size="10" baseType="lpstr">
      <vt:lpstr>Bens</vt:lpstr>
      <vt:lpstr>Locações</vt:lpstr>
      <vt:lpstr>Serviços</vt:lpstr>
      <vt:lpstr>Obras</vt:lpstr>
      <vt:lpstr>Obras!Area_de_impressao</vt:lpstr>
      <vt:lpstr>Serviços!Area_de_impressao</vt:lpstr>
      <vt:lpstr>Bens!Titulos_de_impressao</vt:lpstr>
      <vt:lpstr>Locações!Titulos_de_impressao</vt:lpstr>
      <vt:lpstr>Obras!Titulos_de_impressao</vt:lpstr>
      <vt:lpstr>Serviços!Titulos_de_impressao</vt:lpstr>
    </vt:vector>
  </TitlesOfParts>
  <Company>PGJ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Marchel Bruno Souza Costa</dc:creator>
  <cp:lastModifiedBy>Marchel Bruno Souza Costa</cp:lastModifiedBy>
  <cp:lastPrinted>2024-03-19T15:59:21Z</cp:lastPrinted>
  <dcterms:created xsi:type="dcterms:W3CDTF">2024-03-19T15:13:17Z</dcterms:created>
  <dcterms:modified xsi:type="dcterms:W3CDTF">2024-03-19T16:00:18Z</dcterms:modified>
</cp:coreProperties>
</file>