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15" tabRatio="500" activeTab="0"/>
  </bookViews>
  <sheets>
    <sheet name="Planilha1" sheetId="1" r:id="rId1"/>
  </sheets>
  <definedNames>
    <definedName name="_xlnm.Print_Area" localSheetId="0">'Planilha1'!$A$1:$O$120</definedName>
  </definedNames>
  <calcPr fullCalcOnLoad="1"/>
</workbook>
</file>

<file path=xl/sharedStrings.xml><?xml version="1.0" encoding="utf-8"?>
<sst xmlns="http://schemas.openxmlformats.org/spreadsheetml/2006/main" count="134" uniqueCount="69">
  <si>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</si>
  <si>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</si>
  <si>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</si>
  <si>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</si>
  <si>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</si>
  <si>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</si>
  <si>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</si>
  <si>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</si>
  <si>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</si>
  <si>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</si>
  <si>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</si>
  <si>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</si>
  <si>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</si>
  <si>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</si>
  <si>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</si>
  <si>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</si>
  <si>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</si>
  <si>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</si>
  <si>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</si>
  <si>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</si>
  <si>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</si>
  <si>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</si>
  <si>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</si>
  <si>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</si>
  <si>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</si>
  <si>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</si>
  <si>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</si>
  <si>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</si>
  <si>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</si>
  <si>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</si>
  <si>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</si>
  <si>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</si>
  <si>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</si>
  <si>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</si>
  <si>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</si>
  <si>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</si>
  <si>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</si>
  <si>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</si>
  <si>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</si>
  <si>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</si>
  <si>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</si>
  <si>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</si>
  <si>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</si>
  <si>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</si>
  <si>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39 - Outros Serviços de Terceiros - Pessoa Jurídica - INTRA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</si>
  <si>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</si>
  <si>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</si>
  <si>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</si>
  <si>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</si>
  <si>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</si>
  <si>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</si>
  <si>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</si>
  <si>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</si>
  <si>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</si>
  <si>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</si>
  <si>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>D E T A L H A M E N T O   D A S   D E S P E S A S – FAMP-AM</t>
  </si>
  <si>
    <t>47 Obrigações Tributárias</t>
  </si>
  <si>
    <t>39 - Outros Serviços de Terceiros - Pessoa Jurídica</t>
  </si>
  <si>
    <t>40 - Serviços de Tecnologia da Informação</t>
  </si>
  <si>
    <t>D E T A L H A M E N T O   D A S   D E S P E S A S – PROVITA</t>
  </si>
  <si>
    <t>Fonte: Demonstrativo de Execução orçamentária sistema AFI. DOF/MPAM.</t>
  </si>
  <si>
    <t>FUNDAMENTO LEGAL: Lei complementar 101/2000 art. 18; Lei 12,527 art. 8º, § 1º, III, Lei nº</t>
  </si>
  <si>
    <t>4.320/64, arts. 12 e 13; Lei nº 14.129/2021, art. 29, § 2º, II; Resolução CNMP nº 86/2012, art. 5º,</t>
  </si>
  <si>
    <t>inciso I, alínea “b”; Resolução CNMP nº 74/2011, anexo I, item II; Portaria Conjunta STN/SOF nº</t>
  </si>
  <si>
    <t>1, de 10 de dezembro de 2014.</t>
  </si>
  <si>
    <t>07 Contribuições a Entidades Fechadas de Previdência</t>
  </si>
  <si>
    <t>92 Despesa de Exercícios Anteriores</t>
  </si>
  <si>
    <t>FEVEREIRO/2024</t>
  </si>
  <si>
    <t>Data da última atualização:  08/04/2024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</si>
</sst>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1">
    <font>
      <sz val="11"/>
      <color indexed="8"/>
      <name val="Liberation Sans1"/>
      <family val="2"/>
    </font>
    <font>
      <sz val="10"/>
      <name val="Arial"/>
      <family val="0"/>
    </font>
    <font>
      <sz val="10"/>
      <color indexed="9"/>
      <name val="Liberation Sans1"/>
      <family val="2"/>
    </font>
    <font>
      <b/>
      <sz val="10"/>
      <color indexed="8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b/>
      <i/>
      <sz val="16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63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2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Border="0" applyProtection="0">
      <alignment/>
    </xf>
    <xf numFmtId="0" fontId="4" fillId="23" borderId="0" applyNumberFormat="0" applyBorder="0" applyProtection="0">
      <alignment/>
    </xf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50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 horizontal="center"/>
    </xf>
    <xf numFmtId="0" fontId="11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1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3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40"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17" fontId="0" fillId="0" borderId="0" xfId="0" applyNumberFormat="1" applyAlignment="1">
      <alignment/>
    </xf>
    <xf numFmtId="0" fontId="20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center" vertical="center"/>
    </xf>
    <xf numFmtId="0" fontId="21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/>
    </xf>
    <xf numFmtId="0" fontId="24" fillId="0" borderId="11" xfId="0" applyFont="1" applyBorder="1" applyAlignment="1">
      <alignment/>
    </xf>
    <xf numFmtId="4" fontId="24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4" fillId="0" borderId="11" xfId="0" applyFont="1" applyFill="1" applyBorder="1" applyAlignment="1">
      <alignment/>
    </xf>
    <xf numFmtId="4" fontId="24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4" fontId="20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0" fontId="22" fillId="40" borderId="11" xfId="0" applyFont="1" applyFill="1" applyBorder="1" applyAlignment="1">
      <alignment horizontal="left" vertical="center" wrapText="1"/>
    </xf>
    <xf numFmtId="4" fontId="22" fillId="40" borderId="11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6" fillId="40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19" fillId="41" borderId="11" xfId="0" applyFont="1" applyFill="1" applyBorder="1" applyAlignment="1">
      <alignment horizontal="center" vertical="center" wrapText="1"/>
    </xf>
    <xf numFmtId="0" fontId="19" fillId="41" borderId="1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Graphics" xfId="52"/>
    <cellStyle name="Heading (user)" xfId="53"/>
    <cellStyle name="Heading 1 1" xfId="54"/>
    <cellStyle name="Heading 2 1" xfId="55"/>
    <cellStyle name="Heading 3" xfId="56"/>
    <cellStyle name="Heading1" xfId="57"/>
    <cellStyle name="Hyperlink 1" xfId="58"/>
    <cellStyle name="Incorreto" xfId="59"/>
    <cellStyle name="Currency" xfId="60"/>
    <cellStyle name="Currency [0]" xfId="61"/>
    <cellStyle name="Neutra" xfId="62"/>
    <cellStyle name="Neutral 1" xfId="63"/>
    <cellStyle name="Nota" xfId="64"/>
    <cellStyle name="Note 1" xfId="65"/>
    <cellStyle name="Percent" xfId="66"/>
    <cellStyle name="Result" xfId="67"/>
    <cellStyle name="Result2" xfId="68"/>
    <cellStyle name="Saída" xfId="69"/>
    <cellStyle name="Comma [0]" xfId="70"/>
    <cellStyle name="Status 1" xfId="71"/>
    <cellStyle name="Text 1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 1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0</xdr:row>
      <xdr:rowOff>1133475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536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552450</xdr:colOff>
      <xdr:row>0</xdr:row>
      <xdr:rowOff>676275</xdr:rowOff>
    </xdr:from>
    <xdr:to>
      <xdr:col>14</xdr:col>
      <xdr:colOff>1295400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03925" y="676275"/>
          <a:ext cx="26384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tabSelected="1" zoomScale="55" zoomScaleNormal="55" zoomScaleSheetLayoutView="55" zoomScalePageLayoutView="0" workbookViewId="0" topLeftCell="A25">
      <selection activeCell="O49" sqref="O49"/>
    </sheetView>
  </sheetViews>
  <sheetFormatPr defaultColWidth="12.3984375" defaultRowHeight="14.25"/>
  <cols>
    <col min="1" max="1" width="68" style="0" customWidth="1"/>
    <col min="2" max="2" width="31.5" style="0" customWidth="1"/>
    <col min="3" max="4" width="21.69921875" style="0" customWidth="1"/>
    <col min="5" max="5" width="20.8984375" style="0" customWidth="1"/>
    <col min="6" max="6" width="22.09765625" style="0" customWidth="1"/>
    <col min="7" max="7" width="19.19921875" style="0" customWidth="1"/>
    <col min="8" max="8" width="18.3984375" style="0" customWidth="1"/>
    <col min="9" max="9" width="23.3984375" style="0" customWidth="1"/>
    <col min="10" max="10" width="18.09765625" style="0" customWidth="1"/>
    <col min="11" max="11" width="19.59765625" style="0" customWidth="1"/>
    <col min="12" max="12" width="18.8984375" style="0" bestFit="1" customWidth="1"/>
    <col min="13" max="13" width="20.3984375" style="0" customWidth="1"/>
    <col min="14" max="14" width="19.8984375" style="0" customWidth="1"/>
    <col min="15" max="15" width="21.19921875" style="0" customWidth="1"/>
  </cols>
  <sheetData>
    <row r="1" spans="7:15" ht="108.75" customHeight="1">
      <c r="G1" s="1"/>
      <c r="I1" s="1"/>
      <c r="O1" s="2"/>
    </row>
    <row r="2" spans="1:16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5" t="s">
        <v>67</v>
      </c>
      <c r="L2" s="35"/>
      <c r="M2" s="35"/>
      <c r="N2" s="35"/>
      <c r="O2" s="35"/>
      <c r="P2" s="12"/>
    </row>
    <row r="3" spans="1:15" ht="28.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8" t="s">
        <v>3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25.5" customHeight="1">
      <c r="A6" s="37"/>
      <c r="B6" s="37"/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3" t="s">
        <v>14</v>
      </c>
      <c r="N6" s="13" t="s">
        <v>15</v>
      </c>
      <c r="O6" s="14" t="s">
        <v>16</v>
      </c>
    </row>
    <row r="7" spans="1:16" s="5" customFormat="1" ht="25.5" customHeight="1">
      <c r="A7" s="15" t="s">
        <v>17</v>
      </c>
      <c r="B7" s="16">
        <f>SUM(B8:B19)</f>
        <v>310001000</v>
      </c>
      <c r="C7" s="16">
        <f>SUM(C8:C19)</f>
        <v>30252.54</v>
      </c>
      <c r="D7" s="16">
        <f>SUM(D8:D19)</f>
        <v>48547452.69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f aca="true" t="shared" si="0" ref="O7:O39">SUM(C7:N7)</f>
        <v>48577705.23</v>
      </c>
      <c r="P7" s="4"/>
    </row>
    <row r="8" spans="1:15" s="6" customFormat="1" ht="30" customHeight="1">
      <c r="A8" s="17" t="s">
        <v>18</v>
      </c>
      <c r="B8" s="18">
        <v>2828000</v>
      </c>
      <c r="C8" s="18">
        <v>0</v>
      </c>
      <c r="D8" s="18">
        <v>203319.13</v>
      </c>
      <c r="E8" s="18"/>
      <c r="F8" s="18"/>
      <c r="G8" s="18"/>
      <c r="H8" s="18"/>
      <c r="I8" s="18"/>
      <c r="J8" s="19"/>
      <c r="K8" s="19"/>
      <c r="L8" s="19"/>
      <c r="M8" s="19"/>
      <c r="N8" s="19"/>
      <c r="O8" s="19">
        <f t="shared" si="0"/>
        <v>203319.13</v>
      </c>
    </row>
    <row r="9" spans="1:15" s="6" customFormat="1" ht="30" customHeight="1">
      <c r="A9" s="17" t="s">
        <v>19</v>
      </c>
      <c r="B9" s="18">
        <v>0</v>
      </c>
      <c r="C9" s="18">
        <v>0</v>
      </c>
      <c r="D9" s="18">
        <v>0</v>
      </c>
      <c r="E9" s="18"/>
      <c r="F9" s="18"/>
      <c r="G9" s="18"/>
      <c r="H9" s="18"/>
      <c r="I9" s="18"/>
      <c r="J9" s="19"/>
      <c r="K9" s="19"/>
      <c r="L9" s="19"/>
      <c r="M9" s="19"/>
      <c r="N9" s="19"/>
      <c r="O9" s="19">
        <f t="shared" si="0"/>
        <v>0</v>
      </c>
    </row>
    <row r="10" spans="1:15" s="6" customFormat="1" ht="30" customHeight="1">
      <c r="A10" s="17" t="s">
        <v>20</v>
      </c>
      <c r="B10" s="18">
        <v>1000</v>
      </c>
      <c r="C10" s="18">
        <v>0</v>
      </c>
      <c r="D10" s="18">
        <v>0</v>
      </c>
      <c r="E10" s="18"/>
      <c r="F10" s="18"/>
      <c r="G10" s="18"/>
      <c r="H10" s="18"/>
      <c r="I10" s="18"/>
      <c r="J10" s="19"/>
      <c r="K10" s="19"/>
      <c r="L10" s="19"/>
      <c r="M10" s="19"/>
      <c r="N10" s="19"/>
      <c r="O10" s="19">
        <f t="shared" si="0"/>
        <v>0</v>
      </c>
    </row>
    <row r="11" spans="1:15" s="6" customFormat="1" ht="30" customHeight="1">
      <c r="A11" s="20" t="s">
        <v>21</v>
      </c>
      <c r="B11" s="21">
        <v>1000</v>
      </c>
      <c r="C11" s="21">
        <v>0</v>
      </c>
      <c r="D11" s="21">
        <v>0</v>
      </c>
      <c r="E11" s="21"/>
      <c r="F11" s="21"/>
      <c r="G11" s="21"/>
      <c r="H11" s="21"/>
      <c r="I11" s="18"/>
      <c r="J11" s="19"/>
      <c r="K11" s="19"/>
      <c r="L11" s="19"/>
      <c r="M11" s="19"/>
      <c r="N11" s="19"/>
      <c r="O11" s="19">
        <f t="shared" si="0"/>
        <v>0</v>
      </c>
    </row>
    <row r="12" spans="1:15" s="6" customFormat="1" ht="30" customHeight="1">
      <c r="A12" s="20" t="s">
        <v>65</v>
      </c>
      <c r="B12" s="21">
        <v>1000000</v>
      </c>
      <c r="C12" s="21">
        <v>0</v>
      </c>
      <c r="D12" s="21">
        <v>0</v>
      </c>
      <c r="E12" s="21"/>
      <c r="F12" s="21"/>
      <c r="G12" s="21"/>
      <c r="H12" s="21"/>
      <c r="I12" s="18"/>
      <c r="J12" s="19"/>
      <c r="K12" s="19"/>
      <c r="L12" s="19"/>
      <c r="M12" s="19"/>
      <c r="N12" s="19"/>
      <c r="O12" s="19">
        <f t="shared" si="0"/>
        <v>0</v>
      </c>
    </row>
    <row r="13" spans="1:15" s="6" customFormat="1" ht="30" customHeight="1">
      <c r="A13" s="20" t="s">
        <v>22</v>
      </c>
      <c r="B13" s="21">
        <v>235000000</v>
      </c>
      <c r="C13" s="21">
        <v>0</v>
      </c>
      <c r="D13" s="21">
        <v>35115205.41</v>
      </c>
      <c r="E13" s="21"/>
      <c r="F13" s="21"/>
      <c r="G13" s="21"/>
      <c r="H13" s="21"/>
      <c r="I13" s="18"/>
      <c r="J13" s="19"/>
      <c r="K13" s="19"/>
      <c r="L13" s="19"/>
      <c r="M13" s="19"/>
      <c r="N13" s="19"/>
      <c r="O13" s="19">
        <f t="shared" si="0"/>
        <v>35115205.41</v>
      </c>
    </row>
    <row r="14" spans="1:15" s="7" customFormat="1" ht="30" customHeight="1">
      <c r="A14" s="20" t="s">
        <v>23</v>
      </c>
      <c r="B14" s="21">
        <f>2601000+43160000</f>
        <v>45761000</v>
      </c>
      <c r="C14" s="21">
        <f>4904.6</f>
        <v>4904.6</v>
      </c>
      <c r="D14" s="21">
        <f>13222.74+4672962.38</f>
        <v>4686185.12</v>
      </c>
      <c r="E14" s="21"/>
      <c r="F14" s="21"/>
      <c r="G14" s="21"/>
      <c r="H14" s="21"/>
      <c r="I14" s="18"/>
      <c r="J14" s="18"/>
      <c r="K14" s="18"/>
      <c r="L14" s="18"/>
      <c r="M14" s="18"/>
      <c r="N14" s="18"/>
      <c r="O14" s="19">
        <f t="shared" si="0"/>
        <v>4691089.72</v>
      </c>
    </row>
    <row r="15" spans="1:15" s="7" customFormat="1" ht="30" customHeight="1">
      <c r="A15" s="20" t="s">
        <v>24</v>
      </c>
      <c r="B15" s="21">
        <v>12760000</v>
      </c>
      <c r="C15" s="21">
        <v>2731.3</v>
      </c>
      <c r="D15" s="21">
        <v>3305068.4</v>
      </c>
      <c r="E15" s="21"/>
      <c r="F15" s="21"/>
      <c r="G15" s="21"/>
      <c r="H15" s="21"/>
      <c r="I15" s="18"/>
      <c r="J15" s="18"/>
      <c r="K15" s="18"/>
      <c r="L15" s="18"/>
      <c r="M15" s="18"/>
      <c r="N15" s="18"/>
      <c r="O15" s="19">
        <f t="shared" si="0"/>
        <v>3307799.6999999997</v>
      </c>
    </row>
    <row r="16" spans="1:15" s="6" customFormat="1" ht="30" customHeight="1">
      <c r="A16" s="20" t="s">
        <v>25</v>
      </c>
      <c r="B16" s="21">
        <v>1000000</v>
      </c>
      <c r="C16" s="21">
        <v>0</v>
      </c>
      <c r="D16" s="21">
        <v>0</v>
      </c>
      <c r="E16" s="21"/>
      <c r="F16" s="21"/>
      <c r="G16" s="21"/>
      <c r="H16" s="21"/>
      <c r="I16" s="18"/>
      <c r="J16" s="19"/>
      <c r="K16" s="19"/>
      <c r="L16" s="19"/>
      <c r="M16" s="19"/>
      <c r="N16" s="19"/>
      <c r="O16" s="19">
        <f t="shared" si="0"/>
        <v>0</v>
      </c>
    </row>
    <row r="17" spans="1:15" s="6" customFormat="1" ht="30" customHeight="1">
      <c r="A17" s="17" t="s">
        <v>26</v>
      </c>
      <c r="B17" s="18">
        <v>2000000</v>
      </c>
      <c r="C17" s="18">
        <v>22616.64</v>
      </c>
      <c r="D17" s="18">
        <v>207400</v>
      </c>
      <c r="E17" s="18"/>
      <c r="F17" s="18"/>
      <c r="G17" s="18"/>
      <c r="H17" s="18"/>
      <c r="I17" s="18"/>
      <c r="J17" s="19"/>
      <c r="K17" s="19"/>
      <c r="L17" s="19"/>
      <c r="M17" s="19"/>
      <c r="N17" s="19"/>
      <c r="O17" s="19">
        <f t="shared" si="0"/>
        <v>230016.64</v>
      </c>
    </row>
    <row r="18" spans="1:15" s="6" customFormat="1" ht="30" customHeight="1">
      <c r="A18" s="17" t="s">
        <v>27</v>
      </c>
      <c r="B18" s="18">
        <v>8600000</v>
      </c>
      <c r="C18" s="18">
        <v>0</v>
      </c>
      <c r="D18" s="18">
        <v>5030274.63</v>
      </c>
      <c r="E18" s="18"/>
      <c r="F18" s="18"/>
      <c r="G18" s="18"/>
      <c r="H18" s="18"/>
      <c r="I18" s="18"/>
      <c r="J18" s="19"/>
      <c r="K18" s="19"/>
      <c r="L18" s="19"/>
      <c r="M18" s="19"/>
      <c r="N18" s="19"/>
      <c r="O18" s="19">
        <f>SUM(C18:N18)</f>
        <v>5030274.63</v>
      </c>
    </row>
    <row r="19" spans="1:15" s="6" customFormat="1" ht="30" customHeight="1">
      <c r="A19" s="17" t="s">
        <v>28</v>
      </c>
      <c r="B19" s="18">
        <v>1050000</v>
      </c>
      <c r="C19" s="18">
        <v>0</v>
      </c>
      <c r="D19" s="18">
        <v>0</v>
      </c>
      <c r="E19" s="18"/>
      <c r="F19" s="18"/>
      <c r="G19" s="18"/>
      <c r="H19" s="18"/>
      <c r="I19" s="18"/>
      <c r="J19" s="19"/>
      <c r="K19" s="19"/>
      <c r="L19" s="19"/>
      <c r="M19" s="19"/>
      <c r="N19" s="19"/>
      <c r="O19" s="19">
        <f t="shared" si="0"/>
        <v>0</v>
      </c>
    </row>
    <row r="20" spans="1:15" s="6" customFormat="1" ht="25.5" customHeight="1">
      <c r="A20" s="22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3"/>
      <c r="N20" s="23"/>
      <c r="O20" s="19">
        <f t="shared" si="0"/>
        <v>0</v>
      </c>
    </row>
    <row r="21" spans="1:15" s="3" customFormat="1" ht="25.5" customHeight="1">
      <c r="A21" s="15" t="s">
        <v>29</v>
      </c>
      <c r="B21" s="24">
        <f>SUM(B22:B39)</f>
        <v>92474587.1</v>
      </c>
      <c r="C21" s="24">
        <f>SUM(C22:C39)</f>
        <v>1813332.1800000002</v>
      </c>
      <c r="D21" s="24">
        <f>SUM(D22:D39)</f>
        <v>15623024.78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16">
        <f t="shared" si="0"/>
        <v>17436356.96</v>
      </c>
    </row>
    <row r="22" spans="1:15" s="6" customFormat="1" ht="30" customHeight="1">
      <c r="A22" s="20" t="s">
        <v>30</v>
      </c>
      <c r="B22" s="21">
        <f>700000+170000</f>
        <v>870000</v>
      </c>
      <c r="C22" s="21">
        <v>0</v>
      </c>
      <c r="D22" s="21">
        <v>0</v>
      </c>
      <c r="E22" s="21"/>
      <c r="F22" s="21"/>
      <c r="G22" s="21"/>
      <c r="H22" s="21"/>
      <c r="I22" s="21"/>
      <c r="J22" s="19"/>
      <c r="K22" s="19"/>
      <c r="L22" s="19"/>
      <c r="M22" s="19"/>
      <c r="N22" s="19"/>
      <c r="O22" s="19">
        <f t="shared" si="0"/>
        <v>0</v>
      </c>
    </row>
    <row r="23" spans="1:15" s="6" customFormat="1" ht="30" customHeight="1">
      <c r="A23" s="20" t="s">
        <v>31</v>
      </c>
      <c r="B23" s="21">
        <v>21004300</v>
      </c>
      <c r="C23" s="21">
        <v>0</v>
      </c>
      <c r="D23" s="21">
        <v>4930578.59</v>
      </c>
      <c r="E23" s="21"/>
      <c r="F23" s="21"/>
      <c r="G23" s="21"/>
      <c r="H23" s="21"/>
      <c r="I23" s="21"/>
      <c r="J23" s="19"/>
      <c r="K23" s="19"/>
      <c r="L23" s="19"/>
      <c r="M23" s="19"/>
      <c r="N23" s="19"/>
      <c r="O23" s="19">
        <f t="shared" si="0"/>
        <v>4930578.59</v>
      </c>
    </row>
    <row r="24" spans="1:15" s="6" customFormat="1" ht="30" customHeight="1">
      <c r="A24" s="20" t="s">
        <v>32</v>
      </c>
      <c r="B24" s="21">
        <v>1200000</v>
      </c>
      <c r="C24" s="21">
        <v>5206.22</v>
      </c>
      <c r="D24" s="21">
        <v>128722.13</v>
      </c>
      <c r="E24" s="21"/>
      <c r="F24" s="21"/>
      <c r="G24" s="21"/>
      <c r="H24" s="21"/>
      <c r="I24" s="21"/>
      <c r="J24" s="19"/>
      <c r="K24" s="19"/>
      <c r="L24" s="19"/>
      <c r="M24" s="19"/>
      <c r="N24" s="19"/>
      <c r="O24" s="19">
        <f t="shared" si="0"/>
        <v>133928.35</v>
      </c>
    </row>
    <row r="25" spans="1:15" s="6" customFormat="1" ht="30" customHeight="1">
      <c r="A25" s="20" t="s">
        <v>33</v>
      </c>
      <c r="B25" s="21">
        <v>2479000</v>
      </c>
      <c r="C25" s="21">
        <v>0</v>
      </c>
      <c r="D25" s="21">
        <v>129010.82</v>
      </c>
      <c r="E25" s="21"/>
      <c r="F25" s="21"/>
      <c r="G25" s="21"/>
      <c r="H25" s="21"/>
      <c r="I25" s="21"/>
      <c r="J25" s="19"/>
      <c r="K25" s="19"/>
      <c r="L25" s="19"/>
      <c r="M25" s="19"/>
      <c r="N25" s="19"/>
      <c r="O25" s="19">
        <f t="shared" si="0"/>
        <v>129010.82</v>
      </c>
    </row>
    <row r="26" spans="1:15" s="6" customFormat="1" ht="30" customHeight="1">
      <c r="A26" s="20" t="s">
        <v>34</v>
      </c>
      <c r="B26" s="21">
        <v>12800</v>
      </c>
      <c r="C26" s="21">
        <v>0</v>
      </c>
      <c r="D26" s="21">
        <v>11400</v>
      </c>
      <c r="E26" s="21"/>
      <c r="F26" s="21"/>
      <c r="G26" s="21"/>
      <c r="H26" s="21"/>
      <c r="I26" s="21"/>
      <c r="J26" s="19"/>
      <c r="K26" s="19"/>
      <c r="L26" s="19"/>
      <c r="M26" s="19"/>
      <c r="N26" s="19"/>
      <c r="O26" s="19">
        <f t="shared" si="0"/>
        <v>11400</v>
      </c>
    </row>
    <row r="27" spans="1:15" s="6" customFormat="1" ht="30" customHeight="1">
      <c r="A27" s="20" t="s">
        <v>35</v>
      </c>
      <c r="B27" s="21">
        <v>10000</v>
      </c>
      <c r="C27" s="21">
        <v>0</v>
      </c>
      <c r="D27" s="21">
        <v>0</v>
      </c>
      <c r="E27" s="21"/>
      <c r="F27" s="21"/>
      <c r="G27" s="21"/>
      <c r="H27" s="21"/>
      <c r="I27" s="21"/>
      <c r="J27" s="19"/>
      <c r="K27" s="19"/>
      <c r="L27" s="19"/>
      <c r="M27" s="19"/>
      <c r="N27" s="19"/>
      <c r="O27" s="19">
        <f t="shared" si="0"/>
        <v>0</v>
      </c>
    </row>
    <row r="28" spans="1:15" s="6" customFormat="1" ht="30" customHeight="1">
      <c r="A28" s="20" t="s">
        <v>36</v>
      </c>
      <c r="B28" s="21">
        <v>1300000</v>
      </c>
      <c r="C28" s="21">
        <v>0</v>
      </c>
      <c r="D28" s="21">
        <v>44073.84</v>
      </c>
      <c r="E28" s="21"/>
      <c r="F28" s="21"/>
      <c r="G28" s="21"/>
      <c r="H28" s="21"/>
      <c r="I28" s="21"/>
      <c r="J28" s="19"/>
      <c r="K28" s="19"/>
      <c r="L28" s="19"/>
      <c r="M28" s="19"/>
      <c r="N28" s="19"/>
      <c r="O28" s="19">
        <f t="shared" si="0"/>
        <v>44073.84</v>
      </c>
    </row>
    <row r="29" spans="1:15" s="6" customFormat="1" ht="30" customHeight="1">
      <c r="A29" s="20" t="s">
        <v>37</v>
      </c>
      <c r="B29" s="21">
        <v>350000</v>
      </c>
      <c r="C29" s="21">
        <v>0</v>
      </c>
      <c r="D29" s="21">
        <v>0</v>
      </c>
      <c r="E29" s="21"/>
      <c r="F29" s="21"/>
      <c r="G29" s="21"/>
      <c r="H29" s="21"/>
      <c r="I29" s="21"/>
      <c r="J29" s="19"/>
      <c r="K29" s="19"/>
      <c r="L29" s="19"/>
      <c r="M29" s="19"/>
      <c r="N29" s="19"/>
      <c r="O29" s="19">
        <f t="shared" si="0"/>
        <v>0</v>
      </c>
    </row>
    <row r="30" spans="1:15" s="6" customFormat="1" ht="30" customHeight="1">
      <c r="A30" s="20" t="s">
        <v>38</v>
      </c>
      <c r="B30" s="21">
        <v>5659000</v>
      </c>
      <c r="C30" s="21">
        <v>38338.93</v>
      </c>
      <c r="D30" s="21">
        <v>1255001.32</v>
      </c>
      <c r="E30" s="21"/>
      <c r="F30" s="21"/>
      <c r="G30" s="21"/>
      <c r="H30" s="21"/>
      <c r="I30" s="21"/>
      <c r="J30" s="19"/>
      <c r="K30" s="19"/>
      <c r="L30" s="19"/>
      <c r="M30" s="19"/>
      <c r="N30" s="19"/>
      <c r="O30" s="19">
        <f t="shared" si="0"/>
        <v>1293340.25</v>
      </c>
    </row>
    <row r="31" spans="1:15" s="6" customFormat="1" ht="30" customHeight="1">
      <c r="A31" s="20" t="s">
        <v>39</v>
      </c>
      <c r="B31" s="21">
        <v>3200000</v>
      </c>
      <c r="C31" s="21">
        <v>0</v>
      </c>
      <c r="D31" s="21">
        <v>238698.28</v>
      </c>
      <c r="E31" s="21"/>
      <c r="F31" s="21"/>
      <c r="G31" s="21"/>
      <c r="H31" s="21"/>
      <c r="I31" s="21"/>
      <c r="J31" s="19"/>
      <c r="K31" s="19"/>
      <c r="L31" s="19"/>
      <c r="M31" s="19"/>
      <c r="N31" s="19"/>
      <c r="O31" s="19">
        <f t="shared" si="0"/>
        <v>238698.28</v>
      </c>
    </row>
    <row r="32" spans="1:15" s="6" customFormat="1" ht="30" customHeight="1">
      <c r="A32" s="20" t="s">
        <v>40</v>
      </c>
      <c r="B32" s="21">
        <v>15541137.1</v>
      </c>
      <c r="C32" s="21">
        <v>234162.7</v>
      </c>
      <c r="D32" s="21">
        <v>2333739.9</v>
      </c>
      <c r="E32" s="21"/>
      <c r="F32" s="21"/>
      <c r="G32" s="21"/>
      <c r="H32" s="21"/>
      <c r="I32" s="21"/>
      <c r="J32" s="19"/>
      <c r="K32" s="19"/>
      <c r="L32" s="19"/>
      <c r="M32" s="19"/>
      <c r="N32" s="19"/>
      <c r="O32" s="19">
        <f t="shared" si="0"/>
        <v>2567902.6</v>
      </c>
    </row>
    <row r="33" spans="1:15" s="6" customFormat="1" ht="30" customHeight="1">
      <c r="A33" s="20" t="s">
        <v>41</v>
      </c>
      <c r="B33" s="21">
        <v>10380200</v>
      </c>
      <c r="C33" s="21">
        <v>0</v>
      </c>
      <c r="D33" s="21">
        <v>251033.94</v>
      </c>
      <c r="E33" s="21"/>
      <c r="F33" s="21"/>
      <c r="G33" s="21"/>
      <c r="H33" s="21"/>
      <c r="I33" s="21"/>
      <c r="J33" s="19"/>
      <c r="K33" s="19"/>
      <c r="L33" s="19"/>
      <c r="M33" s="19"/>
      <c r="N33" s="19"/>
      <c r="O33" s="19">
        <f t="shared" si="0"/>
        <v>251033.94</v>
      </c>
    </row>
    <row r="34" spans="1:15" s="6" customFormat="1" ht="30" customHeight="1">
      <c r="A34" s="20" t="s">
        <v>42</v>
      </c>
      <c r="B34" s="21">
        <v>21000000</v>
      </c>
      <c r="C34" s="21">
        <v>1535624.33</v>
      </c>
      <c r="D34" s="21">
        <v>3329552.95</v>
      </c>
      <c r="E34" s="21"/>
      <c r="F34" s="21"/>
      <c r="G34" s="21"/>
      <c r="H34" s="21"/>
      <c r="I34" s="21"/>
      <c r="J34" s="19"/>
      <c r="K34" s="19"/>
      <c r="L34" s="19"/>
      <c r="M34" s="19"/>
      <c r="N34" s="19"/>
      <c r="O34" s="19">
        <f t="shared" si="0"/>
        <v>4865177.28</v>
      </c>
    </row>
    <row r="35" spans="1:15" s="6" customFormat="1" ht="30" customHeight="1">
      <c r="A35" s="20" t="s">
        <v>43</v>
      </c>
      <c r="B35" s="21">
        <v>369000</v>
      </c>
      <c r="C35" s="21">
        <v>0</v>
      </c>
      <c r="D35" s="21">
        <v>520.7</v>
      </c>
      <c r="E35" s="21"/>
      <c r="F35" s="21"/>
      <c r="G35" s="21"/>
      <c r="H35" s="21"/>
      <c r="I35" s="21"/>
      <c r="J35" s="19"/>
      <c r="K35" s="19"/>
      <c r="L35" s="19"/>
      <c r="M35" s="19"/>
      <c r="N35" s="19"/>
      <c r="O35" s="19">
        <f t="shared" si="0"/>
        <v>520.7</v>
      </c>
    </row>
    <row r="36" spans="1:15" s="6" customFormat="1" ht="30" customHeight="1">
      <c r="A36" s="20" t="s">
        <v>26</v>
      </c>
      <c r="B36" s="21">
        <v>38450</v>
      </c>
      <c r="C36" s="21">
        <v>0</v>
      </c>
      <c r="D36" s="21">
        <v>38450</v>
      </c>
      <c r="E36" s="21"/>
      <c r="F36" s="21"/>
      <c r="G36" s="21"/>
      <c r="H36" s="21"/>
      <c r="I36" s="21"/>
      <c r="J36" s="19"/>
      <c r="K36" s="19"/>
      <c r="L36" s="19"/>
      <c r="M36" s="19"/>
      <c r="N36" s="19"/>
      <c r="O36" s="19">
        <f>SUM(C36:N36)</f>
        <v>38450</v>
      </c>
    </row>
    <row r="37" spans="1:15" s="6" customFormat="1" ht="30" customHeight="1">
      <c r="A37" s="20" t="s">
        <v>27</v>
      </c>
      <c r="B37" s="21">
        <v>8970700</v>
      </c>
      <c r="C37" s="21">
        <v>0</v>
      </c>
      <c r="D37" s="21">
        <v>2928665.25</v>
      </c>
      <c r="E37" s="21"/>
      <c r="F37" s="21"/>
      <c r="G37" s="21"/>
      <c r="H37" s="21"/>
      <c r="I37" s="21"/>
      <c r="J37" s="19"/>
      <c r="K37" s="19"/>
      <c r="L37" s="19"/>
      <c r="M37" s="19"/>
      <c r="N37" s="19"/>
      <c r="O37" s="19">
        <f>SUM(C37:N37)</f>
        <v>2928665.25</v>
      </c>
    </row>
    <row r="38" spans="1:15" s="6" customFormat="1" ht="30" customHeight="1">
      <c r="A38" s="20" t="s">
        <v>44</v>
      </c>
      <c r="B38" s="21">
        <v>90000</v>
      </c>
      <c r="C38" s="21">
        <v>0</v>
      </c>
      <c r="D38" s="21">
        <v>3577.06</v>
      </c>
      <c r="E38" s="21"/>
      <c r="F38" s="21"/>
      <c r="G38" s="21"/>
      <c r="H38" s="21"/>
      <c r="I38" s="21"/>
      <c r="J38" s="19"/>
      <c r="K38" s="19"/>
      <c r="L38" s="19"/>
      <c r="M38" s="19"/>
      <c r="N38" s="19"/>
      <c r="O38" s="19">
        <f>SUM(C38:N38)</f>
        <v>3577.06</v>
      </c>
    </row>
    <row r="39" spans="1:15" s="6" customFormat="1" ht="30" customHeight="1">
      <c r="A39" s="20" t="s">
        <v>45</v>
      </c>
      <c r="B39" s="21">
        <v>0</v>
      </c>
      <c r="C39" s="21">
        <v>0</v>
      </c>
      <c r="D39" s="21">
        <v>0</v>
      </c>
      <c r="E39" s="21"/>
      <c r="F39" s="21"/>
      <c r="G39" s="21"/>
      <c r="H39" s="21"/>
      <c r="I39" s="21"/>
      <c r="J39" s="19"/>
      <c r="K39" s="19"/>
      <c r="L39" s="19"/>
      <c r="M39" s="19"/>
      <c r="N39" s="19"/>
      <c r="O39" s="19">
        <f t="shared" si="0"/>
        <v>0</v>
      </c>
    </row>
    <row r="40" spans="1:15" s="6" customFormat="1" ht="25.5" customHeight="1">
      <c r="A40" s="2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3"/>
      <c r="N40" s="23"/>
      <c r="O40" s="25"/>
    </row>
    <row r="41" spans="1:15" s="8" customFormat="1" ht="25.5" customHeight="1">
      <c r="A41" s="15" t="s">
        <v>46</v>
      </c>
      <c r="B41" s="26">
        <f>SUM(B42:B46)</f>
        <v>39726000</v>
      </c>
      <c r="C41" s="26">
        <f>SUM(C42:C48)</f>
        <v>0</v>
      </c>
      <c r="D41" s="26">
        <f>SUM(D42:D48)</f>
        <v>796738.22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16">
        <f aca="true" t="shared" si="1" ref="O41:O48">SUM(C41:N41)</f>
        <v>796738.22</v>
      </c>
    </row>
    <row r="42" spans="1:15" s="6" customFormat="1" ht="30" customHeight="1">
      <c r="A42" s="17" t="s">
        <v>47</v>
      </c>
      <c r="B42" s="18">
        <v>50000</v>
      </c>
      <c r="C42" s="18">
        <v>0</v>
      </c>
      <c r="D42" s="18">
        <v>29738.22</v>
      </c>
      <c r="E42" s="18"/>
      <c r="F42" s="18"/>
      <c r="G42" s="18"/>
      <c r="H42" s="18"/>
      <c r="I42" s="19"/>
      <c r="J42" s="19"/>
      <c r="K42" s="19"/>
      <c r="L42" s="19"/>
      <c r="M42" s="19"/>
      <c r="N42" s="19"/>
      <c r="O42" s="19">
        <f t="shared" si="1"/>
        <v>29738.22</v>
      </c>
    </row>
    <row r="43" spans="1:15" s="6" customFormat="1" ht="30" customHeight="1">
      <c r="A43" s="17" t="s">
        <v>49</v>
      </c>
      <c r="B43" s="18">
        <v>20050000</v>
      </c>
      <c r="C43" s="18">
        <v>0</v>
      </c>
      <c r="D43" s="18">
        <v>767000</v>
      </c>
      <c r="E43" s="18"/>
      <c r="F43" s="18"/>
      <c r="G43" s="18"/>
      <c r="H43" s="18"/>
      <c r="I43" s="19"/>
      <c r="J43" s="19"/>
      <c r="K43" s="19"/>
      <c r="L43" s="19"/>
      <c r="M43" s="19"/>
      <c r="N43" s="19"/>
      <c r="O43" s="19">
        <f>SUM(C43:N43)</f>
        <v>767000</v>
      </c>
    </row>
    <row r="44" spans="1:15" s="6" customFormat="1" ht="30" customHeight="1">
      <c r="A44" s="17" t="s">
        <v>50</v>
      </c>
      <c r="B44" s="18">
        <v>10421000</v>
      </c>
      <c r="C44" s="18">
        <v>0</v>
      </c>
      <c r="D44" s="18">
        <v>0</v>
      </c>
      <c r="E44" s="18"/>
      <c r="F44" s="18"/>
      <c r="G44" s="18"/>
      <c r="H44" s="18"/>
      <c r="I44" s="27"/>
      <c r="J44" s="19"/>
      <c r="K44" s="19"/>
      <c r="L44" s="19"/>
      <c r="M44" s="19"/>
      <c r="N44" s="19"/>
      <c r="O44" s="19">
        <f t="shared" si="1"/>
        <v>0</v>
      </c>
    </row>
    <row r="45" spans="1:15" s="6" customFormat="1" ht="30" customHeight="1">
      <c r="A45" s="17" t="s">
        <v>51</v>
      </c>
      <c r="B45" s="18">
        <v>9205000</v>
      </c>
      <c r="C45" s="18">
        <v>0</v>
      </c>
      <c r="D45" s="18">
        <v>0</v>
      </c>
      <c r="E45" s="18"/>
      <c r="F45" s="18"/>
      <c r="G45" s="18"/>
      <c r="H45" s="18"/>
      <c r="I45" s="19"/>
      <c r="J45" s="19"/>
      <c r="K45" s="19"/>
      <c r="L45" s="19"/>
      <c r="M45" s="23"/>
      <c r="N45" s="23"/>
      <c r="O45" s="19">
        <f t="shared" si="1"/>
        <v>0</v>
      </c>
    </row>
    <row r="46" spans="1:15" s="6" customFormat="1" ht="30" customHeight="1">
      <c r="A46" s="17" t="s">
        <v>66</v>
      </c>
      <c r="B46" s="18">
        <v>0</v>
      </c>
      <c r="C46" s="18">
        <v>0</v>
      </c>
      <c r="D46" s="18">
        <v>0</v>
      </c>
      <c r="E46" s="18"/>
      <c r="F46" s="18"/>
      <c r="G46" s="18"/>
      <c r="H46" s="18"/>
      <c r="I46" s="19"/>
      <c r="J46" s="19"/>
      <c r="K46" s="19"/>
      <c r="L46" s="19"/>
      <c r="M46" s="23"/>
      <c r="N46" s="23"/>
      <c r="O46" s="19">
        <f t="shared" si="1"/>
        <v>0</v>
      </c>
    </row>
    <row r="47" spans="1:15" s="8" customFormat="1" ht="25.5" customHeight="1">
      <c r="A47" s="28" t="s">
        <v>52</v>
      </c>
      <c r="B47" s="26">
        <f>SUM(B48)</f>
        <v>1010000</v>
      </c>
      <c r="C47" s="26">
        <f>SUM(C48)</f>
        <v>0</v>
      </c>
      <c r="D47" s="26">
        <f>SUM(D48)</f>
        <v>0</v>
      </c>
      <c r="E47" s="29"/>
      <c r="F47" s="29"/>
      <c r="G47" s="29"/>
      <c r="H47" s="29"/>
      <c r="I47" s="26"/>
      <c r="J47" s="26"/>
      <c r="K47" s="26"/>
      <c r="L47" s="26"/>
      <c r="M47" s="26"/>
      <c r="N47" s="26"/>
      <c r="O47" s="16">
        <f t="shared" si="1"/>
        <v>0</v>
      </c>
    </row>
    <row r="48" spans="1:15" s="6" customFormat="1" ht="25.5" customHeight="1">
      <c r="A48" s="30" t="s">
        <v>53</v>
      </c>
      <c r="B48" s="18">
        <v>1010000</v>
      </c>
      <c r="C48" s="18">
        <v>0</v>
      </c>
      <c r="D48" s="18">
        <v>0</v>
      </c>
      <c r="E48" s="18"/>
      <c r="F48" s="18"/>
      <c r="G48" s="18"/>
      <c r="H48" s="18"/>
      <c r="I48" s="19"/>
      <c r="J48" s="19"/>
      <c r="K48" s="19"/>
      <c r="L48" s="19"/>
      <c r="M48" s="23"/>
      <c r="N48" s="23"/>
      <c r="O48" s="19">
        <f t="shared" si="1"/>
        <v>0</v>
      </c>
    </row>
    <row r="49" spans="1:15" s="9" customFormat="1" ht="25.5" customHeight="1">
      <c r="A49" s="31" t="s">
        <v>54</v>
      </c>
      <c r="B49" s="24">
        <f>SUM(B7+B21+B41+B47)</f>
        <v>443211587.1</v>
      </c>
      <c r="C49" s="24">
        <f>SUM(C7+C21+C41+C47)</f>
        <v>1843584.7200000002</v>
      </c>
      <c r="D49" s="24">
        <f>SUM(D7+D21+D41+D47)</f>
        <v>64967215.69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>
        <f>SUM(C49:N49)</f>
        <v>66810800.41</v>
      </c>
    </row>
    <row r="50" spans="1:15" ht="15">
      <c r="A50" s="9" t="s">
        <v>60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</row>
    <row r="51" spans="1:15" ht="15">
      <c r="A51" s="9" t="s">
        <v>68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</row>
    <row r="52" spans="1:15" ht="15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1:15" ht="15">
      <c r="A53" s="9"/>
      <c r="B53" s="1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1:15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1:15" ht="15.75">
      <c r="A56" s="39" t="s">
        <v>55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ht="15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1"/>
    </row>
    <row r="58" spans="1:15" ht="15" customHeight="1">
      <c r="A58" s="37" t="s">
        <v>1</v>
      </c>
      <c r="B58" s="37" t="s">
        <v>2</v>
      </c>
      <c r="C58" s="38" t="s">
        <v>3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</row>
    <row r="59" spans="1:15" ht="15.75">
      <c r="A59" s="37"/>
      <c r="B59" s="37"/>
      <c r="C59" s="13" t="s">
        <v>4</v>
      </c>
      <c r="D59" s="13" t="s">
        <v>5</v>
      </c>
      <c r="E59" s="13" t="s">
        <v>6</v>
      </c>
      <c r="F59" s="13" t="s">
        <v>7</v>
      </c>
      <c r="G59" s="13" t="s">
        <v>8</v>
      </c>
      <c r="H59" s="13" t="s">
        <v>9</v>
      </c>
      <c r="I59" s="13" t="s">
        <v>10</v>
      </c>
      <c r="J59" s="13" t="s">
        <v>11</v>
      </c>
      <c r="K59" s="13" t="s">
        <v>12</v>
      </c>
      <c r="L59" s="13" t="s">
        <v>13</v>
      </c>
      <c r="M59" s="13" t="s">
        <v>14</v>
      </c>
      <c r="N59" s="13" t="s">
        <v>15</v>
      </c>
      <c r="O59" s="14" t="s">
        <v>16</v>
      </c>
    </row>
    <row r="60" spans="1:15" ht="15.75">
      <c r="A60" s="15" t="s">
        <v>29</v>
      </c>
      <c r="B60" s="24">
        <f>SUM(B61:B75)</f>
        <v>183000</v>
      </c>
      <c r="C60" s="24">
        <f>SUM(C61:C75)</f>
        <v>0</v>
      </c>
      <c r="D60" s="24">
        <f>SUM(D61:D75)</f>
        <v>0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>
        <v>0</v>
      </c>
    </row>
    <row r="61" spans="1:15" ht="30" customHeight="1">
      <c r="A61" s="32" t="s">
        <v>30</v>
      </c>
      <c r="B61" s="19">
        <v>0</v>
      </c>
      <c r="C61" s="19">
        <v>0</v>
      </c>
      <c r="D61" s="19">
        <v>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>
        <v>0</v>
      </c>
    </row>
    <row r="62" spans="1:15" ht="30" customHeight="1">
      <c r="A62" s="32" t="s">
        <v>31</v>
      </c>
      <c r="B62" s="19">
        <v>1000</v>
      </c>
      <c r="C62" s="19">
        <v>0</v>
      </c>
      <c r="D62" s="19">
        <v>0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>
        <v>0</v>
      </c>
    </row>
    <row r="63" spans="1:15" ht="30" customHeight="1">
      <c r="A63" s="32" t="s">
        <v>32</v>
      </c>
      <c r="B63" s="19">
        <v>0</v>
      </c>
      <c r="C63" s="19">
        <v>0</v>
      </c>
      <c r="D63" s="19">
        <v>0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>
        <v>0</v>
      </c>
    </row>
    <row r="64" spans="1:15" ht="30" customHeight="1">
      <c r="A64" s="32" t="s">
        <v>33</v>
      </c>
      <c r="B64" s="19">
        <v>57000</v>
      </c>
      <c r="C64" s="19">
        <v>0</v>
      </c>
      <c r="D64" s="19">
        <v>0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>
        <v>0</v>
      </c>
    </row>
    <row r="65" spans="1:15" ht="30" customHeight="1">
      <c r="A65" s="32" t="s">
        <v>34</v>
      </c>
      <c r="B65" s="19">
        <v>1000</v>
      </c>
      <c r="C65" s="19">
        <v>0</v>
      </c>
      <c r="D65" s="19">
        <v>0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>
        <v>0</v>
      </c>
    </row>
    <row r="66" spans="1:15" ht="30" customHeight="1">
      <c r="A66" s="32" t="s">
        <v>35</v>
      </c>
      <c r="B66" s="19">
        <v>0</v>
      </c>
      <c r="C66" s="19">
        <v>0</v>
      </c>
      <c r="D66" s="19">
        <v>0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>
        <v>0</v>
      </c>
    </row>
    <row r="67" spans="1:15" ht="30" customHeight="1">
      <c r="A67" s="32" t="s">
        <v>36</v>
      </c>
      <c r="B67" s="19">
        <v>0</v>
      </c>
      <c r="C67" s="19">
        <v>0</v>
      </c>
      <c r="D67" s="19">
        <v>0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>
        <v>0</v>
      </c>
    </row>
    <row r="68" spans="1:15" ht="30" customHeight="1">
      <c r="A68" s="32" t="s">
        <v>37</v>
      </c>
      <c r="B68" s="19">
        <v>3000</v>
      </c>
      <c r="C68" s="19">
        <v>0</v>
      </c>
      <c r="D68" s="19">
        <v>0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>
        <v>0</v>
      </c>
    </row>
    <row r="69" spans="1:15" ht="30" customHeight="1">
      <c r="A69" s="32" t="s">
        <v>38</v>
      </c>
      <c r="B69" s="19">
        <v>16000</v>
      </c>
      <c r="C69" s="19">
        <v>0</v>
      </c>
      <c r="D69" s="19">
        <v>0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>
        <v>0</v>
      </c>
    </row>
    <row r="70" spans="1:15" ht="30" customHeight="1">
      <c r="A70" s="32" t="s">
        <v>48</v>
      </c>
      <c r="B70" s="19">
        <v>99000</v>
      </c>
      <c r="C70" s="19">
        <v>0</v>
      </c>
      <c r="D70" s="19">
        <v>0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>
        <v>0</v>
      </c>
    </row>
    <row r="71" spans="1:15" ht="30" customHeight="1">
      <c r="A71" s="32" t="s">
        <v>42</v>
      </c>
      <c r="B71" s="19">
        <v>4000</v>
      </c>
      <c r="C71" s="19">
        <v>0</v>
      </c>
      <c r="D71" s="19">
        <v>0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>
        <v>0</v>
      </c>
    </row>
    <row r="72" spans="1:15" ht="30" customHeight="1">
      <c r="A72" s="32" t="s">
        <v>56</v>
      </c>
      <c r="B72" s="19">
        <v>1000</v>
      </c>
      <c r="C72" s="19">
        <v>0</v>
      </c>
      <c r="D72" s="19">
        <v>0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>
        <v>0</v>
      </c>
    </row>
    <row r="73" spans="1:15" ht="30" customHeight="1">
      <c r="A73" s="32" t="s">
        <v>26</v>
      </c>
      <c r="B73" s="19">
        <v>0</v>
      </c>
      <c r="C73" s="19">
        <v>0</v>
      </c>
      <c r="D73" s="19">
        <v>0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>
        <v>0</v>
      </c>
    </row>
    <row r="74" spans="1:15" ht="30" customHeight="1">
      <c r="A74" s="32" t="s">
        <v>27</v>
      </c>
      <c r="B74" s="19">
        <v>1000</v>
      </c>
      <c r="C74" s="19">
        <v>0</v>
      </c>
      <c r="D74" s="19">
        <v>0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>
        <v>0</v>
      </c>
    </row>
    <row r="75" spans="1:15" ht="15.75">
      <c r="A75" s="32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23"/>
      <c r="O75" s="25"/>
    </row>
    <row r="76" spans="1:15" ht="15.75">
      <c r="A76" s="22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23"/>
      <c r="O76" s="25"/>
    </row>
    <row r="77" spans="1:15" ht="15.75">
      <c r="A77" s="15" t="s">
        <v>46</v>
      </c>
      <c r="B77" s="26">
        <f>SUM(B78:B84)</f>
        <v>207000</v>
      </c>
      <c r="C77" s="26">
        <f>SUM(C78:C84)</f>
        <v>0</v>
      </c>
      <c r="D77" s="26">
        <f>SUM(D78:D84)</f>
        <v>0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>
        <v>0</v>
      </c>
    </row>
    <row r="78" spans="1:15" ht="32.25" customHeight="1">
      <c r="A78" s="32" t="s">
        <v>57</v>
      </c>
      <c r="B78" s="19">
        <v>0</v>
      </c>
      <c r="C78" s="19">
        <v>0</v>
      </c>
      <c r="D78" s="19">
        <v>0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>
        <v>0</v>
      </c>
    </row>
    <row r="79" spans="1:15" ht="32.25" customHeight="1">
      <c r="A79" s="32" t="s">
        <v>58</v>
      </c>
      <c r="B79" s="19">
        <v>0</v>
      </c>
      <c r="C79" s="19">
        <v>0</v>
      </c>
      <c r="D79" s="19">
        <v>0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>
        <v>0</v>
      </c>
    </row>
    <row r="80" spans="1:15" ht="32.25" customHeight="1">
      <c r="A80" s="32" t="s">
        <v>47</v>
      </c>
      <c r="B80" s="19">
        <v>0</v>
      </c>
      <c r="C80" s="19">
        <v>0</v>
      </c>
      <c r="D80" s="19">
        <v>0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>
        <v>0</v>
      </c>
    </row>
    <row r="81" spans="1:15" ht="30" customHeight="1">
      <c r="A81" s="32" t="s">
        <v>49</v>
      </c>
      <c r="B81" s="19">
        <v>111000</v>
      </c>
      <c r="C81" s="19">
        <v>0</v>
      </c>
      <c r="D81" s="19">
        <v>0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>
        <v>0</v>
      </c>
    </row>
    <row r="82" spans="1:15" ht="30" customHeight="1">
      <c r="A82" s="32" t="s">
        <v>50</v>
      </c>
      <c r="B82" s="19">
        <v>85000</v>
      </c>
      <c r="C82" s="19">
        <v>0</v>
      </c>
      <c r="D82" s="19">
        <v>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>
        <v>0</v>
      </c>
    </row>
    <row r="83" spans="1:15" ht="30" customHeight="1">
      <c r="A83" s="32" t="s">
        <v>51</v>
      </c>
      <c r="B83" s="19">
        <v>11000</v>
      </c>
      <c r="C83" s="19">
        <v>0</v>
      </c>
      <c r="D83" s="19">
        <v>0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>
        <v>0</v>
      </c>
    </row>
    <row r="84" spans="1:15" ht="30" customHeight="1">
      <c r="A84" s="32" t="s">
        <v>26</v>
      </c>
      <c r="B84" s="19">
        <v>0</v>
      </c>
      <c r="C84" s="19">
        <v>0</v>
      </c>
      <c r="D84" s="19">
        <v>0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>
        <v>0</v>
      </c>
    </row>
    <row r="85" spans="1:15" ht="30" customHeight="1">
      <c r="A85" s="32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s="8" customFormat="1" ht="25.5" customHeight="1">
      <c r="A86" s="15" t="s">
        <v>52</v>
      </c>
      <c r="B86" s="26">
        <f>SUM(B87)</f>
        <v>10000</v>
      </c>
      <c r="C86" s="26">
        <f>SUM(C87)</f>
        <v>0</v>
      </c>
      <c r="D86" s="26">
        <f>SUM(D87)</f>
        <v>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>
        <v>0</v>
      </c>
    </row>
    <row r="87" spans="1:15" s="6" customFormat="1" ht="25.5" customHeight="1">
      <c r="A87" s="33" t="s">
        <v>53</v>
      </c>
      <c r="B87" s="19">
        <v>10000</v>
      </c>
      <c r="C87" s="19">
        <v>0</v>
      </c>
      <c r="D87" s="19">
        <v>0</v>
      </c>
      <c r="E87" s="19"/>
      <c r="F87" s="19"/>
      <c r="G87" s="19"/>
      <c r="H87" s="19"/>
      <c r="I87" s="19"/>
      <c r="J87" s="19"/>
      <c r="K87" s="19"/>
      <c r="L87" s="19"/>
      <c r="M87" s="19"/>
      <c r="N87" s="23"/>
      <c r="O87" s="19">
        <v>0</v>
      </c>
    </row>
    <row r="88" spans="1:15" ht="30" customHeight="1">
      <c r="A88" s="32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</row>
    <row r="89" spans="1:15" ht="15.75">
      <c r="A89" s="31" t="s">
        <v>54</v>
      </c>
      <c r="B89" s="24">
        <f>B86+B77+B60</f>
        <v>400000</v>
      </c>
      <c r="C89" s="24">
        <f>C86+C77+C60</f>
        <v>0</v>
      </c>
      <c r="D89" s="24">
        <f>D86+D77+D60</f>
        <v>0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>
        <v>0</v>
      </c>
    </row>
    <row r="90" ht="15">
      <c r="A90" s="9" t="s">
        <v>60</v>
      </c>
    </row>
    <row r="91" ht="15">
      <c r="A91" s="9" t="str">
        <f>A51</f>
        <v>Data da última atualização:  08/04/2024</v>
      </c>
    </row>
    <row r="95" spans="1:15" ht="15.75">
      <c r="A95" s="39" t="s">
        <v>59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</row>
    <row r="96" spans="1:15" ht="15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</row>
    <row r="97" spans="1:15" ht="15" customHeight="1">
      <c r="A97" s="37" t="s">
        <v>1</v>
      </c>
      <c r="B97" s="37" t="s">
        <v>2</v>
      </c>
      <c r="C97" s="38" t="s">
        <v>3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7"/>
      <c r="B98" s="37"/>
      <c r="C98" s="13" t="s">
        <v>4</v>
      </c>
      <c r="D98" s="13" t="s">
        <v>5</v>
      </c>
      <c r="E98" s="13" t="s">
        <v>6</v>
      </c>
      <c r="F98" s="13" t="s">
        <v>7</v>
      </c>
      <c r="G98" s="13" t="s">
        <v>8</v>
      </c>
      <c r="H98" s="13" t="s">
        <v>9</v>
      </c>
      <c r="I98" s="13" t="s">
        <v>10</v>
      </c>
      <c r="J98" s="13" t="s">
        <v>11</v>
      </c>
      <c r="K98" s="13" t="s">
        <v>12</v>
      </c>
      <c r="L98" s="13" t="s">
        <v>13</v>
      </c>
      <c r="M98" s="13" t="s">
        <v>14</v>
      </c>
      <c r="N98" s="13" t="s">
        <v>15</v>
      </c>
      <c r="O98" s="14" t="s">
        <v>16</v>
      </c>
    </row>
    <row r="99" spans="1:15" ht="15.75">
      <c r="A99" s="15" t="s">
        <v>29</v>
      </c>
      <c r="B99" s="24">
        <f>SUM(B100:B102)</f>
        <v>1950000</v>
      </c>
      <c r="C99" s="24">
        <f>SUM(C100:C102)</f>
        <v>0</v>
      </c>
      <c r="D99" s="24">
        <f>SUM(D100:D102)</f>
        <v>0</v>
      </c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>
        <v>0</v>
      </c>
    </row>
    <row r="100" spans="1:15" ht="30" customHeight="1">
      <c r="A100" s="32" t="s">
        <v>30</v>
      </c>
      <c r="B100" s="19">
        <v>1750000</v>
      </c>
      <c r="C100" s="19">
        <v>0</v>
      </c>
      <c r="D100" s="19">
        <v>0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>
        <v>0</v>
      </c>
    </row>
    <row r="101" spans="1:15" ht="29.25" customHeight="1">
      <c r="A101" s="32" t="s">
        <v>33</v>
      </c>
      <c r="B101" s="19">
        <v>100000</v>
      </c>
      <c r="C101" s="19">
        <v>0</v>
      </c>
      <c r="D101" s="19">
        <v>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>
        <v>0</v>
      </c>
    </row>
    <row r="102" spans="1:15" ht="30" customHeight="1">
      <c r="A102" s="32" t="s">
        <v>48</v>
      </c>
      <c r="B102" s="19">
        <v>100000</v>
      </c>
      <c r="C102" s="19">
        <v>0</v>
      </c>
      <c r="D102" s="19">
        <v>0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>
        <v>0</v>
      </c>
    </row>
    <row r="103" spans="1:15" ht="15.75">
      <c r="A103" s="32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23"/>
      <c r="O103" s="25"/>
    </row>
    <row r="104" spans="1:15" ht="15.75">
      <c r="A104" s="22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23"/>
      <c r="O104" s="25"/>
    </row>
    <row r="105" spans="1:15" ht="15.75">
      <c r="A105" s="15" t="s">
        <v>46</v>
      </c>
      <c r="B105" s="26">
        <f>SUM(B106)</f>
        <v>50000</v>
      </c>
      <c r="C105" s="26">
        <f>SUM(C106)</f>
        <v>0</v>
      </c>
      <c r="D105" s="26">
        <f>SUM(D106)</f>
        <v>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>
        <v>0</v>
      </c>
    </row>
    <row r="106" spans="1:15" ht="32.25" customHeight="1">
      <c r="A106" s="32" t="s">
        <v>47</v>
      </c>
      <c r="B106" s="19">
        <v>50000</v>
      </c>
      <c r="C106" s="19">
        <v>0</v>
      </c>
      <c r="D106" s="19">
        <v>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>
        <v>0</v>
      </c>
    </row>
    <row r="107" spans="1:15" ht="30" customHeight="1">
      <c r="A107" s="32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</row>
    <row r="108" spans="1:15" ht="30" customHeight="1">
      <c r="A108" s="32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.75">
      <c r="A109" s="31" t="s">
        <v>54</v>
      </c>
      <c r="B109" s="24">
        <f>B105+B99</f>
        <v>2000000</v>
      </c>
      <c r="C109" s="24">
        <f>C105+C99</f>
        <v>0</v>
      </c>
      <c r="D109" s="24">
        <f>D105+D99</f>
        <v>0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v>0</v>
      </c>
    </row>
    <row r="110" ht="15">
      <c r="A110" s="9" t="s">
        <v>60</v>
      </c>
    </row>
    <row r="111" ht="15">
      <c r="A111" s="9" t="str">
        <f>A51</f>
        <v>Data da última atualização:  08/04/2024</v>
      </c>
    </row>
    <row r="115" ht="14.25">
      <c r="A115" t="s">
        <v>61</v>
      </c>
    </row>
    <row r="116" ht="14.25">
      <c r="A116" t="s">
        <v>62</v>
      </c>
    </row>
    <row r="117" ht="14.25">
      <c r="A117" t="s">
        <v>63</v>
      </c>
    </row>
    <row r="118" ht="14.25">
      <c r="A118" t="s">
        <v>64</v>
      </c>
    </row>
  </sheetData>
  <sheetProtection selectLockedCells="1" selectUnlockedCells="1"/>
  <mergeCells count="15">
    <mergeCell ref="A56:O56"/>
    <mergeCell ref="A58:A59"/>
    <mergeCell ref="B58:B59"/>
    <mergeCell ref="C58:O58"/>
    <mergeCell ref="A95:O95"/>
    <mergeCell ref="A97:A98"/>
    <mergeCell ref="B97:B98"/>
    <mergeCell ref="C97:O97"/>
    <mergeCell ref="A2:E2"/>
    <mergeCell ref="F2:J2"/>
    <mergeCell ref="K2:O2"/>
    <mergeCell ref="A3:O3"/>
    <mergeCell ref="A5:A6"/>
    <mergeCell ref="B5:B6"/>
    <mergeCell ref="C5:O5"/>
  </mergeCells>
  <printOptions/>
  <pageMargins left="0" right="0" top="0.3937007874015748" bottom="0.3937007874015748" header="0" footer="0"/>
  <pageSetup fitToHeight="0" fitToWidth="1" horizontalDpi="300" verticalDpi="300" orientation="landscape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Marchel Bruno Souza Costa</dc:creator>
  <cp:keywords/>
  <dc:description/>
  <cp:lastModifiedBy>Marchel Bruno Souza Costa</cp:lastModifiedBy>
  <cp:lastPrinted>2023-10-16T12:42:55Z</cp:lastPrinted>
  <dcterms:modified xsi:type="dcterms:W3CDTF">2024-04-08T13:12:50Z</dcterms:modified>
  <cp:category/>
  <cp:version/>
  <cp:contentType/>
  <cp:contentStatus/>
</cp:coreProperties>
</file>