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2.Fevereiro/"/>
    </mc:Choice>
  </mc:AlternateContent>
  <xr:revisionPtr revIDLastSave="8" documentId="8_{5B7D3F61-9403-4ADC-9F6A-2B426EE07F9D}" xr6:coauthVersionLast="47" xr6:coauthVersionMax="47" xr10:uidLastSave="{8F29AF41-1531-4FFC-9BBC-05C60C0A12C9}"/>
  <bookViews>
    <workbookView xWindow="-120" yWindow="-120" windowWidth="29040" windowHeight="15720" xr2:uid="{9C24B099-90C7-4280-8867-2F54893354FC}"/>
  </bookViews>
  <sheets>
    <sheet name="Bens" sheetId="1" r:id="rId1"/>
  </sheets>
  <definedNames>
    <definedName name="_xlnm._FilterDatabase" localSheetId="0" hidden="1">Bens!$D$1:$D$50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L41" i="1"/>
  <c r="L40" i="1"/>
  <c r="L39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5" i="1"/>
  <c r="L14" i="1"/>
  <c r="L13" i="1"/>
</calcChain>
</file>

<file path=xl/sharedStrings.xml><?xml version="1.0" encoding="utf-8"?>
<sst xmlns="http://schemas.openxmlformats.org/spreadsheetml/2006/main" count="288" uniqueCount="190">
  <si>
    <t>FEVEREIRO/2025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</si>
  <si>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</si>
  <si>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</si>
  <si>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</si>
  <si>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</si>
  <si>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</si>
  <si>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</si>
  <si>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</si>
  <si>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</si>
  <si>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</si>
  <si>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</si>
  <si>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</si>
  <si>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</si>
  <si>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</si>
  <si>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</si>
  <si>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</si>
  <si>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JANEIRO</t>
  </si>
  <si>
    <t>VIA SPEZIA COMERCIO DE ROUPAS E ACESSORIOS LTDA</t>
  </si>
  <si>
    <t>Liquidação da NE nº 2024NE0002223 - Ref. a contração da empresa especializada no fornecimento de uniformes sociais, conforme NF-nº 303 e demais documentos contidos no SEI 2025.001430.</t>
  </si>
  <si>
    <t>303/2025</t>
  </si>
  <si>
    <t>263/2025</t>
  </si>
  <si>
    <t>-</t>
  </si>
  <si>
    <t>2025.001430</t>
  </si>
  <si>
    <t>C &amp; P INFORMATICA LTDA</t>
  </si>
  <si>
    <t>Liquidação da nº 2024NE0002731 - Ref. a contratação de empresa especializada no fornecimento de equipamentos e materiais de informática, para manutenção de computadores e nobreaks, conf. NF 714 e documentos no SEI 2025.000717.</t>
  </si>
  <si>
    <t>714/2025</t>
  </si>
  <si>
    <t>279/2025</t>
  </si>
  <si>
    <t>2025.000717</t>
  </si>
  <si>
    <t>N F GRANDE &amp; CIA LTDA  EPP</t>
  </si>
  <si>
    <t>Liquidação da NE nº 2024NE0002798 - Prestação de serviço referente a aquisição de materiais para consumo constantes (Bandeiras) da NF-e nº 16510, Série 789, e demais documentos no PI-SEI 2025.000093</t>
  </si>
  <si>
    <t>16510/2025</t>
  </si>
  <si>
    <t>306/2025</t>
  </si>
  <si>
    <t>2025.000093</t>
  </si>
  <si>
    <t>PAULO ELETRO LTDA</t>
  </si>
  <si>
    <t>Liquidação da NE nº 2024NE0002730 - Ref. ao fornecimento de equipamentos e materiais de informática conforme NFs-e n° 992  e demais documentos no SEI 2025.001611.</t>
  </si>
  <si>
    <t>992/2025</t>
  </si>
  <si>
    <t>307/2025</t>
  </si>
  <si>
    <t>2025.001611</t>
  </si>
  <si>
    <t>Liquidação da NE nº 2024NE0002729 - Ref. ao fornecimento de equipamentos e materiais de informática conforme NFs-e n° 990  e demais documentos no SEI 2025.001611.</t>
  </si>
  <si>
    <t>990/2025</t>
  </si>
  <si>
    <t>308/2025</t>
  </si>
  <si>
    <t>Liquidação da NE nº 2024NE0002728 - Ref. ao fornecimento de equipamentos e materiais de informática conforme NFs-e n° 991  e demais documentos no SEI 2025.001611.</t>
  </si>
  <si>
    <t>991/2025</t>
  </si>
  <si>
    <t>309/2025</t>
  </si>
  <si>
    <t>INDUSTRIA AMAZONENSE DE ALUMINIO LTDA</t>
  </si>
  <si>
    <t>Liquidação da NE nº 2024NE0002552 -Ref. ao fornecimento de mobiliário em geral GAVETEIRO VOLANTE, 4 GAVETAS (TOMBO: 24472 até 24474), conforme NF-nº 234797 e demais documentos no SEI 2025.002681.</t>
  </si>
  <si>
    <t>234797/2025</t>
  </si>
  <si>
    <t>334/2025</t>
  </si>
  <si>
    <t>2025.002681</t>
  </si>
  <si>
    <t>TRES CORACOES ALIMENTOS S.A.</t>
  </si>
  <si>
    <t>Liquidação da NE nº 2024NE0003059 Aquisição de material para consumo, conforme NF-e n° 249272 e demais documentos no PI-SEI 2024.028492.</t>
  </si>
  <si>
    <t>249272/2025</t>
  </si>
  <si>
    <t>364/2025</t>
  </si>
  <si>
    <t>2024.028492</t>
  </si>
  <si>
    <t>MANUPA COMERCIO, EXPORTACAO, IMPORTACAO DE EQUIPAMENTOS E VEICULOS ADAPTADOS EIRELI</t>
  </si>
  <si>
    <t>Liquidação da NE nº 2024NE0001328 - Ref. ao fornecimento de veículo automotor VAN (TOMBO: 23602), conforme NF-nº 307 e demais documentos no SEI 2025.002680.</t>
  </si>
  <si>
    <t>17/02/202025</t>
  </si>
  <si>
    <t>394/2025</t>
  </si>
  <si>
    <t>FONTE 2.756.115.0</t>
  </si>
  <si>
    <t>2025.002680</t>
  </si>
  <si>
    <t>ADRIMAQ MAQUINAS E EQUIPAMENTOS PARA ESCRITORIO LTDA</t>
  </si>
  <si>
    <t>Liquidação da NE nº 2024NE0002606 "- Ref. aquisição de mobiliário de escritório, CADEIRA GIRATÓRIA E CADEIRA FIXA. (TOMBOS: 24455, 24456, 24457, 24458, 24459, 24460  ), conf. NF-nº 45 e demais documentos contidos no SEI 2025.002203.</t>
  </si>
  <si>
    <t>45/2025</t>
  </si>
  <si>
    <t>420/2025</t>
  </si>
  <si>
    <t>2025.002203</t>
  </si>
  <si>
    <t>Liquidação da NE nº 2024NE0002554 - Ref. ao fornecimento de mobiliário em geral CADEIRA GIRATÓRIA, SECRETÁRIA, COM BRAÇOS (TOMBO: 24453, 24454, 24461 e 24462), conf. NF-nº 44 e demais documentos no SEI 2025.002197.</t>
  </si>
  <si>
    <t>44/2025</t>
  </si>
  <si>
    <t>421/2025</t>
  </si>
  <si>
    <t>2025.002197</t>
  </si>
  <si>
    <t>RML PRODUTOS IMPORTADOS LTDA</t>
  </si>
  <si>
    <t>Liquidação da NE nº 2024NE0002707 - Ref. a contratação para o fornecimento de equipamentos e materias de informática, conforme NF-nº 757 e demais documentos contidos no SEI 2025.002702.</t>
  </si>
  <si>
    <t>757/2025</t>
  </si>
  <si>
    <t>425/2025</t>
  </si>
  <si>
    <t>2025.002702</t>
  </si>
  <si>
    <t>MD COMERCIO DE PRODUTOS DE HIGIENE, LIMPEZA E CONSERVACAO LTDA</t>
  </si>
  <si>
    <t>Liquidação da NE nº 2024NE0002726 - Ref. a contratação para o fornecimento de equipamentos e materias de informática, conforme NF-nº 39 e demais documentos contidos no SEI 2025.002327.</t>
  </si>
  <si>
    <t>39/2025</t>
  </si>
  <si>
    <t>426/2025</t>
  </si>
  <si>
    <t>2025.002327</t>
  </si>
  <si>
    <t>Liquidação da NE nº 2024NE0003059 - Ref. aquisição de material para consumo, café torrado e moído, em embalagem de 500g, conforme NF-nº 251635 e documentos no SEI 2025.003639.</t>
  </si>
  <si>
    <t>251635/2025</t>
  </si>
  <si>
    <t>460/2025</t>
  </si>
  <si>
    <t>2025.003639</t>
  </si>
  <si>
    <t>Liquidação da NE nº 2024NE0001846 - Ref. aquisição de mobiliário de escritório, GAVETEIRO VOLANTE 4 GAVETAS. (TOMBOS: 24478), conf. NF-nº 234791 e demais documentos contidos no SEI 2025.002766.</t>
  </si>
  <si>
    <t>234791/2025</t>
  </si>
  <si>
    <t>461/2025</t>
  </si>
  <si>
    <t>2025.002766</t>
  </si>
  <si>
    <t>Liquidação da NE nº 2024NE0001979 "- Ref. ao fornecimento d mobiliário em geral GAVETEIRO VOLANTE, 4 GAVETAS (TOMBOS: 24371), conforme NF-nº 234793 e demais documentos no SEI 2025.003039.</t>
  </si>
  <si>
    <t>234793/2025</t>
  </si>
  <si>
    <t>462/2025</t>
  </si>
  <si>
    <t>2025.003039</t>
  </si>
  <si>
    <t>Liquidação da NE nº 2024NE0001940 "- Ref. ao fornecimento d mobiliário em geral GAVETEIRO VOLANTE, 4 GAVETAS (TOMBOS: 24470 e 24471), conforme NF-nº 234792 e demais documentos no SEI 2025.003012.</t>
  </si>
  <si>
    <t>234792/2025</t>
  </si>
  <si>
    <t>463/2025</t>
  </si>
  <si>
    <t>2025.003012</t>
  </si>
  <si>
    <t>Liquidação da NE nº 2024NE0002592 - Ref. ao fornecimento d mobiliário em geral (gaveteiros - TOMBOS: 24463, 24464, 24465 e mesas TOMBOS, 24466 e 24467), conforme NF-nº 234794 e demais documentos no SEI 2025.003122.</t>
  </si>
  <si>
    <t>234794/2025</t>
  </si>
  <si>
    <t>464/2025</t>
  </si>
  <si>
    <t>2025.003122</t>
  </si>
  <si>
    <t>Liquidação da NE nº 2024NE0002337 - Ref. ao fornecimento de mobiliário em geral GAVETEIRO VOLANTE, 4 GAVETAS (TOMBOS: 24475, 24476 e 24477), conforme NF-nº 234796 e demais documentos no SEI 2025.002574.</t>
  </si>
  <si>
    <t>234796/2025</t>
  </si>
  <si>
    <t>465/2025</t>
  </si>
  <si>
    <t>2025.002574</t>
  </si>
  <si>
    <t>Liquidação da NE nº 2024NE0002520 - Ref. ao fornecimento de mobiliário em geral GAVETEIRO VOLANTE, 4 GAVETAS (TOMBOS: 24468 e 24469), conforme NF-nº 234798 e demais documentos no SEI 2025.002653.</t>
  </si>
  <si>
    <t>234798/2025</t>
  </si>
  <si>
    <t>466/2025</t>
  </si>
  <si>
    <t>2025.002653</t>
  </si>
  <si>
    <t>Liquidação da NE nº 2024NE0002519 - Ref. ao fornecimento de mobiliário em geral GAVETEIRO VOLANTE, 4 GAVETAS (TOMBO: 24479), conforme NF-nº 234795 e demais documentos no SEI 2025.002650.</t>
  </si>
  <si>
    <t>234795/2025</t>
  </si>
  <si>
    <t>467/2025</t>
  </si>
  <si>
    <t>2025.002650</t>
  </si>
  <si>
    <t>Liquidação da NE nº 2024NE0001826 "Ref. aquisição de mobiliário de escritório, MESA FACILE 6. (TOMBO:24496), conf. NF-nº 236209 e demais documentos contidos no SEI 2025.003866.</t>
  </si>
  <si>
    <t>236209/2025</t>
  </si>
  <si>
    <t>468/2025</t>
  </si>
  <si>
    <t>2025.003866</t>
  </si>
  <si>
    <t>Liquidação da NE nº 2024NE0001845 - "Ref. aquisição de mobiliário de escritório, MESA FACILE 6. (TOMBO: 24751, 24752, 24753,24754), conf. NF-nº 236386 e demais documentos contidos no SEI 2025.003867.</t>
  </si>
  <si>
    <t>236386/2025</t>
  </si>
  <si>
    <t>469/2025</t>
  </si>
  <si>
    <t>2025.003867</t>
  </si>
  <si>
    <t>Liquidação da NE nº 2024NE0002579 "Ref. aquisição de mobiliário de escritório, 10 mesas retas e 7 gaveteiros  (TOMBOS:24758 a 24767 e 24768 a 24774, respectivamente), conf. NF-nº 236385 e demais documentos contidos no SEI 2025.003926.</t>
  </si>
  <si>
    <t>236385/2025</t>
  </si>
  <si>
    <t>470/2025</t>
  </si>
  <si>
    <t>2025.003926</t>
  </si>
  <si>
    <t>Liquidação da NE nº 2024NE0002281 - Ref. aquisição de mobiliário de escritório, mesa reta, 1,40m x 0,75m (TOMBO:24498), conf. NF-nº 236390 e demais documentos contidos no SEI 2025.003892.</t>
  </si>
  <si>
    <t>236390/2025</t>
  </si>
  <si>
    <t>471/2025</t>
  </si>
  <si>
    <t>2025.003892</t>
  </si>
  <si>
    <t>Liquidação da NE nº 2024NE0001827 "- Ref. aquisição de mobiliário de escritório, mesa reta, 1,20m x 0,75m (TOMBO: 23499, 23500), conf. NF-nº 236391 e demais documentos contidos no SEI 2025.003903.</t>
  </si>
  <si>
    <t>236391/2025</t>
  </si>
  <si>
    <t>472/2025</t>
  </si>
  <si>
    <t>2025.003903</t>
  </si>
  <si>
    <t>Liquidação da NE nº 2024NE0002604 "- Ref. ao fornecimento de 2 mesas delta 1,40 x 1,40, 3 mesas retas 1,20 x 0,75 e 4 gaveteiros (TOMBOS: 24775 a 24783, respectivamente), conforme NF-nº 236392 e demais documentos contidos no SEI 2025.004024.</t>
  </si>
  <si>
    <t>236392/2025</t>
  </si>
  <si>
    <t>473/2025</t>
  </si>
  <si>
    <t>2025.004024</t>
  </si>
  <si>
    <t>CASTRO EQUIPAMENTOS LTDA</t>
  </si>
  <si>
    <t>Liquidação da NE nº 2024NE0002482 "- Ref. ao fornecimento de um frigobar (TOMBO: 23594), visando atender às demandas da 63ª PROURB, conf. NF-nº 1250 e demais documentos contidos no SEI 2025.002569.</t>
  </si>
  <si>
    <t>1250/2025</t>
  </si>
  <si>
    <t>474/2025</t>
  </si>
  <si>
    <t>2025.002569</t>
  </si>
  <si>
    <t>SANTA TEREZINHA COMERCIO DE MOVEIS LTDA</t>
  </si>
  <si>
    <t>Liquidação da NE nº 2024NE0001842 - Ref. ao fornecimento de mobiliário para escritório CADEIRA GIRATÓRIA, PRESIDENTE, COM BRAÇOS (TOMBO: 24499), conforme NF-nº 10592 e demais documentos no SEI 2025.004006.</t>
  </si>
  <si>
    <t>10592/2025</t>
  </si>
  <si>
    <t>475/2025</t>
  </si>
  <si>
    <t>2025.004006</t>
  </si>
  <si>
    <t>Liquidação da NE nº 2025NE0000283 "- Ref. fornecimento de equipamento ASPIRADOR DE PÓ E PARAFUSADEIRA BIVOLT (TOMBOS: 23497 e 23498), conforme NF-nº 37 e demais documentos no SEI 2025.000087.</t>
  </si>
  <si>
    <t>37/2025</t>
  </si>
  <si>
    <t>478/2025</t>
  </si>
  <si>
    <t>2025.000087</t>
  </si>
  <si>
    <t>Liquidação da NE nº 2025NE0000284 "- Ref. fornecimento de equipamento ASPIRADOR DE PÓ E PARAFUSADEIRA BIVOLT (TOMBOS: 23497 e 23498), conforme NF-nº 37 e demais documentos no SEI 2025.000087.</t>
  </si>
  <si>
    <t>479/2025</t>
  </si>
  <si>
    <t>MILAX COMERCIO DE MOVEIS LTDA</t>
  </si>
  <si>
    <t>Liquidação da NE nº 2024NE0002521 "- Ref. aquisição de mobiliário de escritório, BANCADA DE TRABALHO DUPLA (TOMBOS: 24485), conf. NF-nº 58 e outros documentos no SEI 2025.003426.</t>
  </si>
  <si>
    <t>58/2025</t>
  </si>
  <si>
    <t>480/2025</t>
  </si>
  <si>
    <t>2025.003426</t>
  </si>
  <si>
    <t>C. A. D. FILHO LTDA</t>
  </si>
  <si>
    <t>Liquidação da NE nº 2024NE0002624 - Ref. aquisição de mobiliário de copa e cozinha, BEBEDOURO ESMALTEC COLUNA (TOMBOS: 23592), necessário na Comarca de Humaitá/AM, conf. NF-nº 36 e outros documentos no SEI 2025.002488.</t>
  </si>
  <si>
    <t>36/2025</t>
  </si>
  <si>
    <t>481/2025</t>
  </si>
  <si>
    <t>2025.002488</t>
  </si>
  <si>
    <t>F N DE ALMEIDA EPP</t>
  </si>
  <si>
    <t>Liquidação da NE nº 2024NE0002578 "- Ref. aquisição de mobiliário para escritório, Mesa em L, 1,60 x 1,40 (TOMBOS: 24480, 24481, 24482), conf. NF-nº 1974 e outros documentos no SEI - n° 2025.003403.</t>
  </si>
  <si>
    <t>1974/2025</t>
  </si>
  <si>
    <t>483/2025</t>
  </si>
  <si>
    <t>2025.003403</t>
  </si>
  <si>
    <t>Liquidação da NE nº 2024NE0002735 "- Ref. ao fornecimento de eletrodoméstico e mobiliário de cozinha BEBEDOURO (TOMBOS: 23600 e 23604), conforme NF-nº 38 e demais documentos contidos no SEI 2025.002476.</t>
  </si>
  <si>
    <t>38/2025</t>
  </si>
  <si>
    <t>486/2025</t>
  </si>
  <si>
    <t>2025.002476</t>
  </si>
  <si>
    <t>V R P DE OLIVEIRA COMERCIO E REPRESENTACAO DE EQUIPAMENTO MEDICO-HOSPITALAR LTDA</t>
  </si>
  <si>
    <t>Liquidação da NE nº 2024NE0002629 "Ref. aquisicão de material NOBREAK 12V, conforme NF-nº 786 e documentos no SEI 2025.002293.</t>
  </si>
  <si>
    <t>786/2025</t>
  </si>
  <si>
    <t>565/2025</t>
  </si>
  <si>
    <t>2025.002293</t>
  </si>
  <si>
    <t>F. A. DOS SANTOS JUNIOR LTDA</t>
  </si>
  <si>
    <t xml:space="preserve">Liquidação da NE nº 2025NE0000219 "- Referente ao fornecimento de água mineral, conforme NF-e n° 1086, CA Nº 22/2023 - MP/PGJ e demais documentos no PI-SEI 2025.000779. </t>
  </si>
  <si>
    <t>1086/2025</t>
  </si>
  <si>
    <t>569/2025</t>
  </si>
  <si>
    <t>2025.000779</t>
  </si>
  <si>
    <t>SUPERMAIS DISTRIBUIDORA LTDA</t>
  </si>
  <si>
    <t>Liquidação da NE nº 2024NE0002820 "Aquisição de PAPEL A4 GRAMATURA 75GM, conforme NF-e n° 1087 e demais documentos no PI-SEI 2025.002846.</t>
  </si>
  <si>
    <t>1087/2025</t>
  </si>
  <si>
    <t>577/2025</t>
  </si>
  <si>
    <t>2025.002846</t>
  </si>
  <si>
    <t>Fonte da informação: Sistema eletronico de informações (SEI) e sistema AFI. DOF/MPAM.</t>
  </si>
  <si>
    <t>Data da última atualização: 07/03/2025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</si>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</sst>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6]d/m/yyyy"/>
    <numFmt numFmtId="165" formatCode="_-&quot;R$ &quot;* #,##0.00_-;&quot;-R$ &quot;* #,##0.00_-;_-&quot;R$ &quot;* \-??_-;_-@_-"/>
    <numFmt numFmtId="166" formatCode="d/m/yyyy"/>
    <numFmt numFmtId="167" formatCode="_-* #,##0.00_-;\-* #,##0.00_-;_-* \-??_-;_-@_-"/>
  </numFmts>
  <fonts count="1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</font>
    <font>
      <u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7" fontId="1" fillId="0" borderId="0" applyBorder="0" applyProtection="0"/>
    <xf numFmtId="165" fontId="1" fillId="0" borderId="0" applyBorder="0" applyProtection="0"/>
    <xf numFmtId="0" fontId="12" fillId="0" borderId="0" applyBorder="0" applyProtection="0"/>
    <xf numFmtId="0" fontId="2" fillId="0" borderId="0"/>
  </cellStyleXfs>
  <cellXfs count="59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4" applyFont="1" applyAlignment="1">
      <alignment horizontal="left"/>
    </xf>
    <xf numFmtId="2" fontId="4" fillId="0" borderId="0" xfId="4" applyNumberFormat="1" applyFont="1" applyAlignment="1">
      <alignment horizontal="left"/>
    </xf>
    <xf numFmtId="2" fontId="4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6" fillId="0" borderId="0" xfId="4" applyFont="1"/>
    <xf numFmtId="0" fontId="8" fillId="0" borderId="0" xfId="4" applyFont="1"/>
    <xf numFmtId="2" fontId="8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  <xf numFmtId="0" fontId="2" fillId="0" borderId="0" xfId="4"/>
    <xf numFmtId="0" fontId="10" fillId="2" borderId="1" xfId="4" applyFont="1" applyFill="1" applyBorder="1" applyAlignment="1">
      <alignment horizontal="center" vertical="center" wrapText="1"/>
    </xf>
    <xf numFmtId="2" fontId="10" fillId="2" borderId="1" xfId="4" applyNumberFormat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3" applyFont="1" applyBorder="1" applyAlignment="1" applyProtection="1">
      <alignment wrapText="1"/>
    </xf>
    <xf numFmtId="0" fontId="12" fillId="0" borderId="1" xfId="3" applyBorder="1" applyAlignment="1" applyProtection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5" fontId="11" fillId="0" borderId="1" xfId="2" applyFont="1" applyBorder="1" applyAlignment="1" applyProtection="1">
      <alignment vertical="center"/>
    </xf>
    <xf numFmtId="164" fontId="11" fillId="0" borderId="1" xfId="0" applyNumberFormat="1" applyFont="1" applyBorder="1" applyAlignment="1">
      <alignment horizontal="center" vertical="center" wrapText="1"/>
    </xf>
    <xf numFmtId="165" fontId="11" fillId="0" borderId="1" xfId="2" applyFont="1" applyBorder="1" applyAlignment="1" applyProtection="1">
      <alignment vertical="center" wrapText="1"/>
    </xf>
    <xf numFmtId="0" fontId="13" fillId="0" borderId="0" xfId="0" applyFont="1"/>
    <xf numFmtId="0" fontId="13" fillId="0" borderId="1" xfId="3" applyFont="1" applyBorder="1" applyAlignment="1" applyProtection="1">
      <alignment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3" applyFont="1" applyBorder="1" applyAlignment="1">
      <alignment wrapText="1"/>
    </xf>
    <xf numFmtId="0" fontId="12" fillId="0" borderId="1" xfId="3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3" applyFont="1" applyBorder="1" applyAlignment="1">
      <alignment wrapText="1"/>
    </xf>
    <xf numFmtId="0" fontId="15" fillId="0" borderId="1" xfId="3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65" fontId="14" fillId="0" borderId="1" xfId="2" applyFont="1" applyBorder="1" applyAlignment="1" applyProtection="1">
      <alignment vertical="center"/>
    </xf>
    <xf numFmtId="164" fontId="14" fillId="0" borderId="1" xfId="0" applyNumberFormat="1" applyFont="1" applyBorder="1" applyAlignment="1">
      <alignment horizontal="center" vertical="center" wrapText="1"/>
    </xf>
    <xf numFmtId="165" fontId="14" fillId="0" borderId="1" xfId="2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1" xfId="3" applyBorder="1" applyAlignment="1">
      <alignment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  <xf numFmtId="49" fontId="3" fillId="0" borderId="0" xfId="4" applyNumberFormat="1" applyFont="1" applyAlignment="1">
      <alignment horizontal="right" vertical="center"/>
    </xf>
  </cellXfs>
  <cellStyles count="5">
    <cellStyle name="Hiperlink" xfId="3" builtinId="8"/>
    <cellStyle name="Moeda" xfId="2" builtinId="4"/>
    <cellStyle name="Normal" xfId="0" builtinId="0"/>
    <cellStyle name="Normal 2" xfId="4" xr:uid="{18285076-6B04-4E38-B00A-7C286627DCC1}"/>
    <cellStyle name="Vírgula" xfId="1" builtinId="3"/>
  </cellStyles>
  <dxfs count="2">
    <dxf>
      <numFmt numFmtId="168" formatCode="00&quot;.&quot;000&quot;.&quot;000&quot;/&quot;0000&quot;-&quot;00"/>
    </dxf>
    <dxf>
      <numFmt numFmtId="169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DCD9AC67-2FC3-49E6-A537-E140604F10E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NF_307_2025_MANUPA_790a7.pdf" TargetMode="External"/><Relationship Id="rId18" Type="http://schemas.openxmlformats.org/officeDocument/2006/relationships/hyperlink" Target="https://www.mpam.mp.br/images/NF_234794_2025_INDUSTRIA_AMAZONENSE_c28b9.pdf" TargetMode="External"/><Relationship Id="rId26" Type="http://schemas.openxmlformats.org/officeDocument/2006/relationships/hyperlink" Target="https://www.mpam.mp.br/images/NF_236391_2025_INDUSTRIA_AMAZONENSE_63011.pdf" TargetMode="External"/><Relationship Id="rId39" Type="http://schemas.openxmlformats.org/officeDocument/2006/relationships/hyperlink" Target="https://www.mpam.mp.br/images/CT_22-2023_-_MP-PGJ_e60b0.pdf" TargetMode="External"/><Relationship Id="rId21" Type="http://schemas.openxmlformats.org/officeDocument/2006/relationships/hyperlink" Target="https://www.mpam.mp.br/images/NF_234795_2025_INDUSTRIA_AMAZONENSE_fc89f.pdf" TargetMode="External"/><Relationship Id="rId34" Type="http://schemas.openxmlformats.org/officeDocument/2006/relationships/hyperlink" Target="https://www.mpam.mp.br/images/NF_1974_2025_FN_DE_ALMEIDA_41367.pdf" TargetMode="External"/><Relationship Id="rId7" Type="http://schemas.openxmlformats.org/officeDocument/2006/relationships/hyperlink" Target="https://www.mpam.mp.br/images/NF_234797_2025_INDUSTRIA_AMAZONENSE_3614d.pdf" TargetMode="External"/><Relationship Id="rId2" Type="http://schemas.openxmlformats.org/officeDocument/2006/relationships/hyperlink" Target="https://www.mpam.mp.br/images/NF_714_2025_CEP_INFORM%C3%81TICA_94c11.pdf" TargetMode="External"/><Relationship Id="rId16" Type="http://schemas.openxmlformats.org/officeDocument/2006/relationships/hyperlink" Target="https://www.mpam.mp.br/images/NF_234793_2025_INDUSTRIA_AMAZONENSE_dc6b6.pdf" TargetMode="External"/><Relationship Id="rId20" Type="http://schemas.openxmlformats.org/officeDocument/2006/relationships/hyperlink" Target="https://www.mpam.mp.br/images/NF_234798_2025_INDUSTRIA_AMAZONENSE_552b3.pdf" TargetMode="External"/><Relationship Id="rId29" Type="http://schemas.openxmlformats.org/officeDocument/2006/relationships/hyperlink" Target="https://www.mpam.mp.br/images/NF_10592_2025_SANTA_TEREZINHA_0ef98.pdf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www.mpam.mp.br/images/NF_303_2025_VIA_SPEZIA_bfc45.pdf" TargetMode="External"/><Relationship Id="rId6" Type="http://schemas.openxmlformats.org/officeDocument/2006/relationships/hyperlink" Target="https://www.mpam.mp.br/images/NF_991_2025_PAULO_ELETRO_67b24.pdf" TargetMode="External"/><Relationship Id="rId11" Type="http://schemas.openxmlformats.org/officeDocument/2006/relationships/hyperlink" Target="https://www.mpam.mp.br/images/NF_757_2025_RML_07c82.pdf" TargetMode="External"/><Relationship Id="rId24" Type="http://schemas.openxmlformats.org/officeDocument/2006/relationships/hyperlink" Target="https://www.mpam.mp.br/images/NF_236385_2025_INDUSTRIA_AMAZONENSE_e09bf.pdf" TargetMode="External"/><Relationship Id="rId32" Type="http://schemas.openxmlformats.org/officeDocument/2006/relationships/hyperlink" Target="https://www.mpam.mp.br/images/NF_58_2025_MILAX_1b59e.pdf" TargetMode="External"/><Relationship Id="rId37" Type="http://schemas.openxmlformats.org/officeDocument/2006/relationships/hyperlink" Target="https://www.mpam.mp.br/images/NF_1086_2025_F_ALVES_aca86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mpam.mp.br/images/NF_990_2025_PAULO_ELETRO_c2990.pdf" TargetMode="External"/><Relationship Id="rId15" Type="http://schemas.openxmlformats.org/officeDocument/2006/relationships/hyperlink" Target="https://www.mpam.mp.br/images/NF_234791_2025_INDUSTRIA_AMAZONENSE_20d7a.pdf" TargetMode="External"/><Relationship Id="rId23" Type="http://schemas.openxmlformats.org/officeDocument/2006/relationships/hyperlink" Target="https://www.mpam.mp.br/images/NF_236386_2025_INDUSTRIA_AMAZONENSE_cbb07.pdf" TargetMode="External"/><Relationship Id="rId28" Type="http://schemas.openxmlformats.org/officeDocument/2006/relationships/hyperlink" Target="https://www.mpam.mp.br/images/NF_1250_2025_CASTRO_02fc2.pdf" TargetMode="External"/><Relationship Id="rId36" Type="http://schemas.openxmlformats.org/officeDocument/2006/relationships/hyperlink" Target="https://www.mpam.mp.br/images/NF_786_2025_VRP_d8845.pdf" TargetMode="External"/><Relationship Id="rId10" Type="http://schemas.openxmlformats.org/officeDocument/2006/relationships/hyperlink" Target="https://www.mpam.mp.br/images/NF_44_2025_ADRIMAQ_c0c6d.pdf" TargetMode="External"/><Relationship Id="rId19" Type="http://schemas.openxmlformats.org/officeDocument/2006/relationships/hyperlink" Target="https://www.mpam.mp.br/images/NF_234796_2025_INDUSTRIA_AMAZONENSE_f1368.pdf" TargetMode="External"/><Relationship Id="rId31" Type="http://schemas.openxmlformats.org/officeDocument/2006/relationships/hyperlink" Target="https://www.mpam.mp.br/images/NF_37_2025_MD_COMERCIO_d5faf.pdf" TargetMode="External"/><Relationship Id="rId4" Type="http://schemas.openxmlformats.org/officeDocument/2006/relationships/hyperlink" Target="https://www.mpam.mp.br/images/NF_992_2025_PAULO_ELETRO_ad743.pdf" TargetMode="External"/><Relationship Id="rId9" Type="http://schemas.openxmlformats.org/officeDocument/2006/relationships/hyperlink" Target="https://www.mpam.mp.br/images/NF_45_2025_ADRIMAQ_1bad8.pdf" TargetMode="External"/><Relationship Id="rId14" Type="http://schemas.openxmlformats.org/officeDocument/2006/relationships/hyperlink" Target="https://www.mpam.mp.br/images/NF_000251635_2025_TR%C3%8AS_CORA%C3%87%C3%95ES_9c24c.pdf" TargetMode="External"/><Relationship Id="rId22" Type="http://schemas.openxmlformats.org/officeDocument/2006/relationships/hyperlink" Target="https://www.mpam.mp.br/images/NF_236209_2025_INDUSTRIA_AMAZONENSE_05670.pdf%5d" TargetMode="External"/><Relationship Id="rId27" Type="http://schemas.openxmlformats.org/officeDocument/2006/relationships/hyperlink" Target="https://www.mpam.mp.br/images/NF_236392_2025_INDUSTRIA_AMAZONENSE_9c43b.pdf" TargetMode="External"/><Relationship Id="rId30" Type="http://schemas.openxmlformats.org/officeDocument/2006/relationships/hyperlink" Target="https://www.mpam.mp.br/images/NF_37_2025_MD_COMERCIO_d5faf.pdf" TargetMode="External"/><Relationship Id="rId35" Type="http://schemas.openxmlformats.org/officeDocument/2006/relationships/hyperlink" Target="https://www.mpam.mp.br/images/NF_38_2025_CAD_FILHO_31c17.pdf" TargetMode="External"/><Relationship Id="rId8" Type="http://schemas.openxmlformats.org/officeDocument/2006/relationships/hyperlink" Target="https://www.mpam.mp.br/images/NF_249272_2025_TRES_CORA%C3%87%C3%95ES_10928.pdf" TargetMode="External"/><Relationship Id="rId3" Type="http://schemas.openxmlformats.org/officeDocument/2006/relationships/hyperlink" Target="https://www.mpam.mp.br/images/NF_16510_2025_NF_GRANDE_8de5c.pdf" TargetMode="External"/><Relationship Id="rId12" Type="http://schemas.openxmlformats.org/officeDocument/2006/relationships/hyperlink" Target="https://www.mpam.mp.br/images/NF_39_2025_MD_COMERCIO_83926.pdf" TargetMode="External"/><Relationship Id="rId17" Type="http://schemas.openxmlformats.org/officeDocument/2006/relationships/hyperlink" Target="https://www.mpam.mp.br/images/NF_234792_2025_INDUSTRIA_AMAZONENSE_c2ba8.pdf" TargetMode="External"/><Relationship Id="rId25" Type="http://schemas.openxmlformats.org/officeDocument/2006/relationships/hyperlink" Target="https://www.mpam.mp.br/images/NF_236390_2025_INDUSTRIA_AMAZONENSE_fabbd.pdf" TargetMode="External"/><Relationship Id="rId33" Type="http://schemas.openxmlformats.org/officeDocument/2006/relationships/hyperlink" Target="https://www.mpam.mp.br/images/NF_36_2025_CAD_FILHO_5ef5d.pdf" TargetMode="External"/><Relationship Id="rId38" Type="http://schemas.openxmlformats.org/officeDocument/2006/relationships/hyperlink" Target="https://www.mpam.mp.br/images/NF_1087_2025_SUPERMAIS_0fe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39D1-8FD5-492F-923D-A2EDE6E65498}">
  <dimension ref="A1:N50"/>
  <sheetViews>
    <sheetView tabSelected="1" zoomScale="85" zoomScaleNormal="85" workbookViewId="0">
      <selection activeCell="H1" sqref="H1:I1048576"/>
    </sheetView>
  </sheetViews>
  <sheetFormatPr defaultRowHeight="15"/>
  <cols>
    <col min="1" max="1" width="13.7109375" customWidth="1"/>
    <col min="2" max="2" width="9.7109375" bestFit="1" customWidth="1"/>
    <col min="3" max="3" width="17.7109375" style="57" customWidth="1"/>
    <col min="4" max="4" width="45.28515625" customWidth="1"/>
    <col min="5" max="5" width="29.5703125" customWidth="1"/>
    <col min="6" max="6" width="14.28515625" style="3" bestFit="1" customWidth="1"/>
    <col min="7" max="7" width="16.42578125" customWidth="1"/>
    <col min="8" max="8" width="9" hidden="1" customWidth="1"/>
    <col min="9" max="9" width="14.5703125" hidden="1" customWidth="1"/>
    <col min="10" max="10" width="17" bestFit="1" customWidth="1"/>
    <col min="11" max="11" width="14.85546875" customWidth="1"/>
    <col min="12" max="12" width="13.85546875" bestFit="1" customWidth="1"/>
    <col min="13" max="13" width="19" customWidth="1"/>
    <col min="14" max="14" width="15.28515625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0.25">
      <c r="A3" s="5" t="s">
        <v>1</v>
      </c>
      <c r="B3" s="5"/>
      <c r="C3" s="6"/>
      <c r="D3" s="5"/>
      <c r="E3" s="5"/>
      <c r="G3" s="4"/>
      <c r="H3" s="4"/>
      <c r="I3" s="4"/>
      <c r="J3" s="2"/>
    </row>
    <row r="4" spans="1:13" ht="20.25">
      <c r="A4" s="5"/>
      <c r="B4" s="5"/>
      <c r="C4" s="7"/>
      <c r="D4" s="8"/>
      <c r="E4" s="5"/>
      <c r="G4" s="4"/>
      <c r="H4" s="4"/>
      <c r="I4" s="4"/>
      <c r="J4" s="2"/>
    </row>
    <row r="5" spans="1:13" ht="18">
      <c r="A5" s="9" t="s">
        <v>2</v>
      </c>
      <c r="B5" s="10"/>
      <c r="C5" s="11"/>
      <c r="D5" s="12"/>
      <c r="E5" s="13"/>
      <c r="G5" s="4"/>
      <c r="H5" s="4"/>
      <c r="I5" s="4"/>
      <c r="J5" s="2"/>
    </row>
    <row r="6" spans="1:13" ht="31.5">
      <c r="A6" s="14" t="s">
        <v>3</v>
      </c>
      <c r="B6" s="14" t="s">
        <v>4</v>
      </c>
      <c r="C6" s="15" t="s">
        <v>5</v>
      </c>
      <c r="D6" s="16" t="s">
        <v>6</v>
      </c>
      <c r="E6" s="16" t="s">
        <v>7</v>
      </c>
      <c r="F6" s="14" t="s">
        <v>8</v>
      </c>
      <c r="G6" s="14" t="s">
        <v>9</v>
      </c>
      <c r="H6" s="17" t="s">
        <v>10</v>
      </c>
      <c r="I6" s="17" t="s">
        <v>11</v>
      </c>
      <c r="J6" s="16" t="s">
        <v>12</v>
      </c>
      <c r="K6" s="16" t="s">
        <v>13</v>
      </c>
      <c r="L6" s="18" t="s">
        <v>14</v>
      </c>
      <c r="M6" s="16" t="s">
        <v>15</v>
      </c>
    </row>
    <row r="7" spans="1:13" s="29" customFormat="1" ht="120">
      <c r="A7" s="19" t="s">
        <v>16</v>
      </c>
      <c r="B7" s="20">
        <v>1</v>
      </c>
      <c r="C7" s="20">
        <v>41489057000183</v>
      </c>
      <c r="D7" s="21" t="s">
        <v>17</v>
      </c>
      <c r="E7" s="22" t="s">
        <v>18</v>
      </c>
      <c r="F7" s="23" t="s">
        <v>19</v>
      </c>
      <c r="G7" s="24">
        <v>45698</v>
      </c>
      <c r="H7" s="25" t="s">
        <v>20</v>
      </c>
      <c r="I7" s="26">
        <v>101725</v>
      </c>
      <c r="J7" s="27">
        <v>45699</v>
      </c>
      <c r="K7" s="21" t="s">
        <v>21</v>
      </c>
      <c r="L7" s="28">
        <v>101725</v>
      </c>
      <c r="M7" s="25" t="s">
        <v>22</v>
      </c>
    </row>
    <row r="8" spans="1:13" ht="150">
      <c r="A8" s="19" t="s">
        <v>16</v>
      </c>
      <c r="B8" s="20">
        <v>2</v>
      </c>
      <c r="C8" s="20">
        <v>29006963000184</v>
      </c>
      <c r="D8" s="21" t="s">
        <v>23</v>
      </c>
      <c r="E8" s="30" t="s">
        <v>24</v>
      </c>
      <c r="F8" s="23" t="s">
        <v>25</v>
      </c>
      <c r="G8" s="24">
        <v>45698</v>
      </c>
      <c r="H8" s="25" t="s">
        <v>26</v>
      </c>
      <c r="I8" s="28">
        <v>9800</v>
      </c>
      <c r="J8" s="27">
        <v>45699</v>
      </c>
      <c r="K8" s="21" t="s">
        <v>21</v>
      </c>
      <c r="L8" s="26">
        <v>9800</v>
      </c>
      <c r="M8" s="25" t="s">
        <v>27</v>
      </c>
    </row>
    <row r="9" spans="1:13" ht="120">
      <c r="A9" s="19" t="s">
        <v>16</v>
      </c>
      <c r="B9" s="20">
        <v>3</v>
      </c>
      <c r="C9" s="31">
        <v>79034153000100</v>
      </c>
      <c r="D9" s="21" t="s">
        <v>28</v>
      </c>
      <c r="E9" s="32" t="s">
        <v>29</v>
      </c>
      <c r="F9" s="33" t="s">
        <v>30</v>
      </c>
      <c r="G9" s="24">
        <v>45699</v>
      </c>
      <c r="H9" s="25" t="s">
        <v>31</v>
      </c>
      <c r="I9" s="26">
        <v>5623.5</v>
      </c>
      <c r="J9" s="27">
        <v>45700</v>
      </c>
      <c r="K9" s="21" t="s">
        <v>21</v>
      </c>
      <c r="L9" s="26">
        <v>5623.5</v>
      </c>
      <c r="M9" s="25" t="s">
        <v>32</v>
      </c>
    </row>
    <row r="10" spans="1:13" ht="105">
      <c r="A10" s="19" t="s">
        <v>16</v>
      </c>
      <c r="B10" s="20">
        <v>4</v>
      </c>
      <c r="C10" s="31">
        <v>41841443000192</v>
      </c>
      <c r="D10" s="21" t="s">
        <v>33</v>
      </c>
      <c r="E10" s="32" t="s">
        <v>34</v>
      </c>
      <c r="F10" s="33" t="s">
        <v>35</v>
      </c>
      <c r="G10" s="24">
        <v>45699</v>
      </c>
      <c r="H10" s="25" t="s">
        <v>36</v>
      </c>
      <c r="I10" s="26">
        <v>702</v>
      </c>
      <c r="J10" s="27">
        <v>45700</v>
      </c>
      <c r="K10" s="21" t="s">
        <v>21</v>
      </c>
      <c r="L10" s="26">
        <v>702</v>
      </c>
      <c r="M10" s="25" t="s">
        <v>37</v>
      </c>
    </row>
    <row r="11" spans="1:13" ht="105">
      <c r="A11" s="19" t="s">
        <v>16</v>
      </c>
      <c r="B11" s="20">
        <v>5</v>
      </c>
      <c r="C11" s="31">
        <v>41841443000192</v>
      </c>
      <c r="D11" s="21" t="s">
        <v>33</v>
      </c>
      <c r="E11" s="32" t="s">
        <v>38</v>
      </c>
      <c r="F11" s="33" t="s">
        <v>39</v>
      </c>
      <c r="G11" s="24">
        <v>45699</v>
      </c>
      <c r="H11" s="25" t="s">
        <v>40</v>
      </c>
      <c r="I11" s="26">
        <v>5079.5</v>
      </c>
      <c r="J11" s="27">
        <v>45700</v>
      </c>
      <c r="K11" s="21" t="s">
        <v>21</v>
      </c>
      <c r="L11" s="26">
        <v>5079.5</v>
      </c>
      <c r="M11" s="25" t="s">
        <v>37</v>
      </c>
    </row>
    <row r="12" spans="1:13" ht="105">
      <c r="A12" s="19" t="s">
        <v>16</v>
      </c>
      <c r="B12" s="20">
        <v>6</v>
      </c>
      <c r="C12" s="31">
        <v>41841443000192</v>
      </c>
      <c r="D12" s="21" t="s">
        <v>33</v>
      </c>
      <c r="E12" s="32" t="s">
        <v>41</v>
      </c>
      <c r="F12" s="33" t="s">
        <v>42</v>
      </c>
      <c r="G12" s="24">
        <v>45699</v>
      </c>
      <c r="H12" s="25" t="s">
        <v>43</v>
      </c>
      <c r="I12" s="26">
        <v>286</v>
      </c>
      <c r="J12" s="27">
        <v>45700</v>
      </c>
      <c r="K12" s="21" t="s">
        <v>21</v>
      </c>
      <c r="L12" s="26">
        <v>286</v>
      </c>
      <c r="M12" s="25" t="s">
        <v>37</v>
      </c>
    </row>
    <row r="13" spans="1:13" ht="120">
      <c r="A13" s="19" t="s">
        <v>16</v>
      </c>
      <c r="B13" s="20">
        <v>7</v>
      </c>
      <c r="C13" s="31">
        <v>16640671000157</v>
      </c>
      <c r="D13" s="21" t="s">
        <v>44</v>
      </c>
      <c r="E13" s="32" t="s">
        <v>45</v>
      </c>
      <c r="F13" s="33" t="s">
        <v>46</v>
      </c>
      <c r="G13" s="24">
        <v>45700</v>
      </c>
      <c r="H13" s="25" t="s">
        <v>47</v>
      </c>
      <c r="I13" s="26">
        <v>960</v>
      </c>
      <c r="J13" s="27">
        <v>45700</v>
      </c>
      <c r="K13" s="21" t="s">
        <v>21</v>
      </c>
      <c r="L13" s="26">
        <f>948.48+11.52</f>
        <v>960</v>
      </c>
      <c r="M13" s="25" t="s">
        <v>48</v>
      </c>
    </row>
    <row r="14" spans="1:13" ht="90">
      <c r="A14" s="19" t="s">
        <v>16</v>
      </c>
      <c r="B14" s="20">
        <v>8</v>
      </c>
      <c r="C14" s="31">
        <v>63310411003461</v>
      </c>
      <c r="D14" s="21" t="s">
        <v>49</v>
      </c>
      <c r="E14" s="32" t="s">
        <v>50</v>
      </c>
      <c r="F14" s="33" t="s">
        <v>51</v>
      </c>
      <c r="G14" s="24">
        <v>45702</v>
      </c>
      <c r="H14" s="25" t="s">
        <v>52</v>
      </c>
      <c r="I14" s="26">
        <v>3530</v>
      </c>
      <c r="J14" s="27">
        <v>45702</v>
      </c>
      <c r="K14" s="21" t="s">
        <v>21</v>
      </c>
      <c r="L14" s="26">
        <f>42.36+3487.64</f>
        <v>3530</v>
      </c>
      <c r="M14" s="25" t="s">
        <v>53</v>
      </c>
    </row>
    <row r="15" spans="1:13" ht="105">
      <c r="A15" s="34" t="s">
        <v>16</v>
      </c>
      <c r="B15" s="35">
        <v>9</v>
      </c>
      <c r="C15" s="36">
        <v>3093776000434</v>
      </c>
      <c r="D15" s="37" t="s">
        <v>54</v>
      </c>
      <c r="E15" s="38" t="s">
        <v>55</v>
      </c>
      <c r="F15" s="39" t="s">
        <v>36</v>
      </c>
      <c r="G15" s="40" t="s">
        <v>56</v>
      </c>
      <c r="H15" s="41" t="s">
        <v>57</v>
      </c>
      <c r="I15" s="42">
        <v>380000</v>
      </c>
      <c r="J15" s="43">
        <v>45706</v>
      </c>
      <c r="K15" s="37" t="s">
        <v>58</v>
      </c>
      <c r="L15" s="44">
        <f>4560+375440</f>
        <v>380000</v>
      </c>
      <c r="M15" s="41" t="s">
        <v>59</v>
      </c>
    </row>
    <row r="16" spans="1:13" ht="135">
      <c r="A16" s="19" t="s">
        <v>16</v>
      </c>
      <c r="B16" s="20">
        <v>10</v>
      </c>
      <c r="C16" s="31">
        <v>8472661000121</v>
      </c>
      <c r="D16" s="21" t="s">
        <v>60</v>
      </c>
      <c r="E16" s="32" t="s">
        <v>61</v>
      </c>
      <c r="F16" s="33" t="s">
        <v>62</v>
      </c>
      <c r="G16" s="24">
        <v>45707</v>
      </c>
      <c r="H16" s="25" t="s">
        <v>63</v>
      </c>
      <c r="I16" s="26">
        <v>1480</v>
      </c>
      <c r="J16" s="27">
        <v>45707</v>
      </c>
      <c r="K16" s="21" t="s">
        <v>21</v>
      </c>
      <c r="L16" s="26">
        <v>1480</v>
      </c>
      <c r="M16" s="25" t="s">
        <v>64</v>
      </c>
    </row>
    <row r="17" spans="1:13" ht="135">
      <c r="A17" s="19" t="s">
        <v>16</v>
      </c>
      <c r="B17" s="20">
        <v>11</v>
      </c>
      <c r="C17" s="31">
        <v>8472661000121</v>
      </c>
      <c r="D17" s="21" t="s">
        <v>60</v>
      </c>
      <c r="E17" s="32" t="s">
        <v>65</v>
      </c>
      <c r="F17" s="33" t="s">
        <v>66</v>
      </c>
      <c r="G17" s="24">
        <v>45707</v>
      </c>
      <c r="H17" s="25" t="s">
        <v>67</v>
      </c>
      <c r="I17" s="26">
        <v>1600</v>
      </c>
      <c r="J17" s="27">
        <v>45707</v>
      </c>
      <c r="K17" s="21" t="s">
        <v>21</v>
      </c>
      <c r="L17" s="26">
        <v>1600</v>
      </c>
      <c r="M17" s="25" t="s">
        <v>68</v>
      </c>
    </row>
    <row r="18" spans="1:13" ht="120">
      <c r="A18" s="19" t="s">
        <v>16</v>
      </c>
      <c r="B18" s="20">
        <v>12</v>
      </c>
      <c r="C18" s="31">
        <v>44562943000264</v>
      </c>
      <c r="D18" s="21" t="s">
        <v>69</v>
      </c>
      <c r="E18" s="32" t="s">
        <v>70</v>
      </c>
      <c r="F18" s="33" t="s">
        <v>71</v>
      </c>
      <c r="G18" s="24">
        <v>45707</v>
      </c>
      <c r="H18" s="25" t="s">
        <v>72</v>
      </c>
      <c r="I18" s="26">
        <v>8380</v>
      </c>
      <c r="J18" s="27">
        <v>45707</v>
      </c>
      <c r="K18" s="21" t="s">
        <v>21</v>
      </c>
      <c r="L18" s="26">
        <v>8380</v>
      </c>
      <c r="M18" s="25" t="s">
        <v>73</v>
      </c>
    </row>
    <row r="19" spans="1:13" ht="120">
      <c r="A19" s="19" t="s">
        <v>16</v>
      </c>
      <c r="B19" s="20">
        <v>13</v>
      </c>
      <c r="C19" s="31">
        <v>39594012000127</v>
      </c>
      <c r="D19" s="21" t="s">
        <v>74</v>
      </c>
      <c r="E19" s="32" t="s">
        <v>75</v>
      </c>
      <c r="F19" s="33" t="s">
        <v>76</v>
      </c>
      <c r="G19" s="24">
        <v>45707</v>
      </c>
      <c r="H19" s="25" t="s">
        <v>77</v>
      </c>
      <c r="I19" s="26">
        <v>265</v>
      </c>
      <c r="J19" s="27">
        <v>45707</v>
      </c>
      <c r="K19" s="21" t="s">
        <v>21</v>
      </c>
      <c r="L19" s="26">
        <v>265</v>
      </c>
      <c r="M19" s="25" t="s">
        <v>78</v>
      </c>
    </row>
    <row r="20" spans="1:13" ht="105">
      <c r="A20" s="19" t="s">
        <v>16</v>
      </c>
      <c r="B20" s="20">
        <v>14</v>
      </c>
      <c r="C20" s="31">
        <v>63310411003461</v>
      </c>
      <c r="D20" s="21" t="s">
        <v>49</v>
      </c>
      <c r="E20" s="32" t="s">
        <v>79</v>
      </c>
      <c r="F20" s="33" t="s">
        <v>80</v>
      </c>
      <c r="G20" s="24">
        <v>45708</v>
      </c>
      <c r="H20" s="25" t="s">
        <v>81</v>
      </c>
      <c r="I20" s="26">
        <v>17650</v>
      </c>
      <c r="J20" s="27">
        <v>45709</v>
      </c>
      <c r="K20" s="21" t="s">
        <v>21</v>
      </c>
      <c r="L20" s="26">
        <f>211.8+17438.2</f>
        <v>17650</v>
      </c>
      <c r="M20" s="25" t="s">
        <v>82</v>
      </c>
    </row>
    <row r="21" spans="1:13" ht="105.75" customHeight="1">
      <c r="A21" s="19" t="s">
        <v>16</v>
      </c>
      <c r="B21" s="20">
        <v>15</v>
      </c>
      <c r="C21" s="31">
        <v>16640671000157</v>
      </c>
      <c r="D21" s="21" t="s">
        <v>44</v>
      </c>
      <c r="E21" s="32" t="s">
        <v>83</v>
      </c>
      <c r="F21" s="33" t="s">
        <v>84</v>
      </c>
      <c r="G21" s="24">
        <v>45708</v>
      </c>
      <c r="H21" s="25" t="s">
        <v>85</v>
      </c>
      <c r="I21" s="26">
        <v>320</v>
      </c>
      <c r="J21" s="27">
        <v>45709</v>
      </c>
      <c r="K21" s="21" t="s">
        <v>21</v>
      </c>
      <c r="L21" s="26">
        <f>3.84+316.16</f>
        <v>320</v>
      </c>
      <c r="M21" s="25" t="s">
        <v>86</v>
      </c>
    </row>
    <row r="22" spans="1:13" ht="120">
      <c r="A22" s="19" t="s">
        <v>16</v>
      </c>
      <c r="B22" s="20">
        <v>16</v>
      </c>
      <c r="C22" s="31">
        <v>16640671000157</v>
      </c>
      <c r="D22" s="21" t="s">
        <v>44</v>
      </c>
      <c r="E22" s="32" t="s">
        <v>87</v>
      </c>
      <c r="F22" s="33" t="s">
        <v>88</v>
      </c>
      <c r="G22" s="24">
        <v>45708</v>
      </c>
      <c r="H22" s="25" t="s">
        <v>89</v>
      </c>
      <c r="I22" s="26">
        <v>320</v>
      </c>
      <c r="J22" s="27">
        <v>45709</v>
      </c>
      <c r="K22" s="21" t="s">
        <v>21</v>
      </c>
      <c r="L22" s="26">
        <f>3.84+316.16</f>
        <v>320</v>
      </c>
      <c r="M22" s="25" t="s">
        <v>90</v>
      </c>
    </row>
    <row r="23" spans="1:13" ht="120">
      <c r="A23" s="19" t="s">
        <v>16</v>
      </c>
      <c r="B23" s="20">
        <v>17</v>
      </c>
      <c r="C23" s="31">
        <v>16640671000157</v>
      </c>
      <c r="D23" s="21" t="s">
        <v>44</v>
      </c>
      <c r="E23" s="32" t="s">
        <v>91</v>
      </c>
      <c r="F23" s="33" t="s">
        <v>92</v>
      </c>
      <c r="G23" s="24">
        <v>45708</v>
      </c>
      <c r="H23" s="25" t="s">
        <v>93</v>
      </c>
      <c r="I23" s="26">
        <v>640</v>
      </c>
      <c r="J23" s="27">
        <v>45709</v>
      </c>
      <c r="K23" s="21" t="s">
        <v>21</v>
      </c>
      <c r="L23" s="26">
        <f>7.68+632.32</f>
        <v>640</v>
      </c>
      <c r="M23" s="25" t="s">
        <v>94</v>
      </c>
    </row>
    <row r="24" spans="1:13" ht="135">
      <c r="A24" s="19" t="s">
        <v>16</v>
      </c>
      <c r="B24" s="20">
        <v>18</v>
      </c>
      <c r="C24" s="31">
        <v>16640671000157</v>
      </c>
      <c r="D24" s="21" t="s">
        <v>44</v>
      </c>
      <c r="E24" s="32" t="s">
        <v>95</v>
      </c>
      <c r="F24" s="33" t="s">
        <v>96</v>
      </c>
      <c r="G24" s="24">
        <v>45708</v>
      </c>
      <c r="H24" s="25" t="s">
        <v>97</v>
      </c>
      <c r="I24" s="26">
        <v>2130</v>
      </c>
      <c r="J24" s="27">
        <v>45709</v>
      </c>
      <c r="K24" s="21" t="s">
        <v>21</v>
      </c>
      <c r="L24" s="26">
        <f>25.56+2104.44</f>
        <v>2130</v>
      </c>
      <c r="M24" s="25" t="s">
        <v>98</v>
      </c>
    </row>
    <row r="25" spans="1:13" ht="135">
      <c r="A25" s="19" t="s">
        <v>16</v>
      </c>
      <c r="B25" s="20">
        <v>19</v>
      </c>
      <c r="C25" s="31">
        <v>16640671000157</v>
      </c>
      <c r="D25" s="21" t="s">
        <v>44</v>
      </c>
      <c r="E25" s="32" t="s">
        <v>99</v>
      </c>
      <c r="F25" s="33" t="s">
        <v>100</v>
      </c>
      <c r="G25" s="24">
        <v>45708</v>
      </c>
      <c r="H25" s="25" t="s">
        <v>101</v>
      </c>
      <c r="I25" s="26">
        <v>960</v>
      </c>
      <c r="J25" s="27">
        <v>45709</v>
      </c>
      <c r="K25" s="21" t="s">
        <v>21</v>
      </c>
      <c r="L25" s="26">
        <f>11.52+948.48</f>
        <v>960</v>
      </c>
      <c r="M25" s="25" t="s">
        <v>102</v>
      </c>
    </row>
    <row r="26" spans="1:13" ht="120">
      <c r="A26" s="19" t="s">
        <v>16</v>
      </c>
      <c r="B26" s="20">
        <v>20</v>
      </c>
      <c r="C26" s="31">
        <v>16640671000157</v>
      </c>
      <c r="D26" s="21" t="s">
        <v>44</v>
      </c>
      <c r="E26" s="32" t="s">
        <v>103</v>
      </c>
      <c r="F26" s="33" t="s">
        <v>104</v>
      </c>
      <c r="G26" s="24">
        <v>45708</v>
      </c>
      <c r="H26" s="25" t="s">
        <v>105</v>
      </c>
      <c r="I26" s="26">
        <v>640</v>
      </c>
      <c r="J26" s="27">
        <v>45709</v>
      </c>
      <c r="K26" s="21" t="s">
        <v>21</v>
      </c>
      <c r="L26" s="26">
        <f>7.68+632.32</f>
        <v>640</v>
      </c>
      <c r="M26" s="25" t="s">
        <v>106</v>
      </c>
    </row>
    <row r="27" spans="1:13" ht="120">
      <c r="A27" s="19" t="s">
        <v>16</v>
      </c>
      <c r="B27" s="20">
        <v>21</v>
      </c>
      <c r="C27" s="31">
        <v>16640671000157</v>
      </c>
      <c r="D27" s="21" t="s">
        <v>44</v>
      </c>
      <c r="E27" s="32" t="s">
        <v>107</v>
      </c>
      <c r="F27" s="33" t="s">
        <v>108</v>
      </c>
      <c r="G27" s="24">
        <v>45708</v>
      </c>
      <c r="H27" s="25" t="s">
        <v>109</v>
      </c>
      <c r="I27" s="26">
        <v>320</v>
      </c>
      <c r="J27" s="27">
        <v>45709</v>
      </c>
      <c r="K27" s="21" t="s">
        <v>21</v>
      </c>
      <c r="L27" s="26">
        <f>3.84+316.16</f>
        <v>320</v>
      </c>
      <c r="M27" s="25" t="s">
        <v>110</v>
      </c>
    </row>
    <row r="28" spans="1:13" ht="105">
      <c r="A28" s="19" t="s">
        <v>16</v>
      </c>
      <c r="B28" s="20">
        <v>22</v>
      </c>
      <c r="C28" s="31">
        <v>16640671000157</v>
      </c>
      <c r="D28" s="21" t="s">
        <v>44</v>
      </c>
      <c r="E28" s="32" t="s">
        <v>111</v>
      </c>
      <c r="F28" s="33" t="s">
        <v>112</v>
      </c>
      <c r="G28" s="24">
        <v>45708</v>
      </c>
      <c r="H28" s="25" t="s">
        <v>113</v>
      </c>
      <c r="I28" s="26">
        <v>395</v>
      </c>
      <c r="J28" s="27">
        <v>45709</v>
      </c>
      <c r="K28" s="21" t="s">
        <v>21</v>
      </c>
      <c r="L28" s="26">
        <f>4.74+390.26</f>
        <v>395</v>
      </c>
      <c r="M28" s="25" t="s">
        <v>114</v>
      </c>
    </row>
    <row r="29" spans="1:13" ht="120">
      <c r="A29" s="19" t="s">
        <v>16</v>
      </c>
      <c r="B29" s="20">
        <v>23</v>
      </c>
      <c r="C29" s="31">
        <v>16640671000157</v>
      </c>
      <c r="D29" s="21" t="s">
        <v>44</v>
      </c>
      <c r="E29" s="32" t="s">
        <v>115</v>
      </c>
      <c r="F29" s="33" t="s">
        <v>116</v>
      </c>
      <c r="G29" s="24">
        <v>45708</v>
      </c>
      <c r="H29" s="25" t="s">
        <v>117</v>
      </c>
      <c r="I29" s="26">
        <v>1580</v>
      </c>
      <c r="J29" s="27">
        <v>45709</v>
      </c>
      <c r="K29" s="21" t="s">
        <v>21</v>
      </c>
      <c r="L29" s="26">
        <f>18.96+1561.04</f>
        <v>1580</v>
      </c>
      <c r="M29" s="25" t="s">
        <v>118</v>
      </c>
    </row>
    <row r="30" spans="1:13" ht="135">
      <c r="A30" s="19" t="s">
        <v>16</v>
      </c>
      <c r="B30" s="20">
        <v>24</v>
      </c>
      <c r="C30" s="31">
        <v>16640671000157</v>
      </c>
      <c r="D30" s="21" t="s">
        <v>44</v>
      </c>
      <c r="E30" s="32" t="s">
        <v>119</v>
      </c>
      <c r="F30" s="33" t="s">
        <v>120</v>
      </c>
      <c r="G30" s="24">
        <v>45708</v>
      </c>
      <c r="H30" s="25" t="s">
        <v>121</v>
      </c>
      <c r="I30" s="26">
        <v>6190</v>
      </c>
      <c r="J30" s="27">
        <v>45709</v>
      </c>
      <c r="K30" s="21" t="s">
        <v>21</v>
      </c>
      <c r="L30" s="26">
        <f>74.28+6115.72</f>
        <v>6190</v>
      </c>
      <c r="M30" s="25" t="s">
        <v>122</v>
      </c>
    </row>
    <row r="31" spans="1:13" ht="105">
      <c r="A31" s="19" t="s">
        <v>16</v>
      </c>
      <c r="B31" s="20">
        <v>25</v>
      </c>
      <c r="C31" s="31">
        <v>16640671000157</v>
      </c>
      <c r="D31" s="21" t="s">
        <v>44</v>
      </c>
      <c r="E31" s="32" t="s">
        <v>123</v>
      </c>
      <c r="F31" s="33" t="s">
        <v>124</v>
      </c>
      <c r="G31" s="24">
        <v>45708</v>
      </c>
      <c r="H31" s="25" t="s">
        <v>125</v>
      </c>
      <c r="I31" s="26">
        <v>400</v>
      </c>
      <c r="J31" s="27">
        <v>45709</v>
      </c>
      <c r="K31" s="21" t="s">
        <v>21</v>
      </c>
      <c r="L31" s="26">
        <f>4.8+395.2</f>
        <v>400</v>
      </c>
      <c r="M31" s="25" t="s">
        <v>126</v>
      </c>
    </row>
    <row r="32" spans="1:13" ht="120">
      <c r="A32" s="19" t="s">
        <v>16</v>
      </c>
      <c r="B32" s="20">
        <v>26</v>
      </c>
      <c r="C32" s="31">
        <v>16640671000157</v>
      </c>
      <c r="D32" s="21" t="s">
        <v>44</v>
      </c>
      <c r="E32" s="32" t="s">
        <v>127</v>
      </c>
      <c r="F32" s="33" t="s">
        <v>128</v>
      </c>
      <c r="G32" s="24">
        <v>45708</v>
      </c>
      <c r="H32" s="25" t="s">
        <v>129</v>
      </c>
      <c r="I32" s="26">
        <v>790</v>
      </c>
      <c r="J32" s="27">
        <v>45709</v>
      </c>
      <c r="K32" s="21" t="s">
        <v>21</v>
      </c>
      <c r="L32" s="26">
        <f>9.48+780.52</f>
        <v>790</v>
      </c>
      <c r="M32" s="25" t="s">
        <v>130</v>
      </c>
    </row>
    <row r="33" spans="1:14" ht="150">
      <c r="A33" s="19" t="s">
        <v>16</v>
      </c>
      <c r="B33" s="20">
        <v>27</v>
      </c>
      <c r="C33" s="31">
        <v>16640671000157</v>
      </c>
      <c r="D33" s="21" t="s">
        <v>44</v>
      </c>
      <c r="E33" s="32" t="s">
        <v>131</v>
      </c>
      <c r="F33" s="33" t="s">
        <v>132</v>
      </c>
      <c r="G33" s="24">
        <v>45708</v>
      </c>
      <c r="H33" s="25" t="s">
        <v>133</v>
      </c>
      <c r="I33" s="26">
        <v>3635</v>
      </c>
      <c r="J33" s="27">
        <v>45709</v>
      </c>
      <c r="K33" s="21" t="s">
        <v>21</v>
      </c>
      <c r="L33" s="26">
        <f>43.62+3591.38</f>
        <v>3635</v>
      </c>
      <c r="M33" s="25" t="s">
        <v>134</v>
      </c>
    </row>
    <row r="34" spans="1:14" ht="120">
      <c r="A34" s="19" t="s">
        <v>16</v>
      </c>
      <c r="B34" s="20">
        <v>28</v>
      </c>
      <c r="C34" s="31">
        <v>42753718000107</v>
      </c>
      <c r="D34" s="21" t="s">
        <v>135</v>
      </c>
      <c r="E34" s="32" t="s">
        <v>136</v>
      </c>
      <c r="F34" s="33" t="s">
        <v>137</v>
      </c>
      <c r="G34" s="24">
        <v>45708</v>
      </c>
      <c r="H34" s="25" t="s">
        <v>138</v>
      </c>
      <c r="I34" s="26">
        <v>1156</v>
      </c>
      <c r="J34" s="27">
        <v>45709</v>
      </c>
      <c r="K34" s="21" t="s">
        <v>21</v>
      </c>
      <c r="L34" s="26">
        <v>1156</v>
      </c>
      <c r="M34" s="25" t="s">
        <v>139</v>
      </c>
    </row>
    <row r="35" spans="1:14" ht="135">
      <c r="A35" s="19" t="s">
        <v>16</v>
      </c>
      <c r="B35" s="20">
        <v>29</v>
      </c>
      <c r="C35" s="31">
        <v>4063503000167</v>
      </c>
      <c r="D35" s="21" t="s">
        <v>140</v>
      </c>
      <c r="E35" s="32" t="s">
        <v>141</v>
      </c>
      <c r="F35" s="33" t="s">
        <v>142</v>
      </c>
      <c r="G35" s="24">
        <v>45708</v>
      </c>
      <c r="H35" s="25" t="s">
        <v>143</v>
      </c>
      <c r="I35" s="26">
        <v>625</v>
      </c>
      <c r="J35" s="27">
        <v>45709</v>
      </c>
      <c r="K35" s="21" t="s">
        <v>21</v>
      </c>
      <c r="L35" s="26">
        <v>625</v>
      </c>
      <c r="M35" s="25" t="s">
        <v>144</v>
      </c>
    </row>
    <row r="36" spans="1:14" ht="135">
      <c r="A36" s="19" t="s">
        <v>16</v>
      </c>
      <c r="B36" s="20">
        <v>30</v>
      </c>
      <c r="C36" s="31">
        <v>39594012000127</v>
      </c>
      <c r="D36" s="21" t="s">
        <v>74</v>
      </c>
      <c r="E36" s="32" t="s">
        <v>145</v>
      </c>
      <c r="F36" s="33" t="s">
        <v>146</v>
      </c>
      <c r="G36" s="24">
        <v>45709</v>
      </c>
      <c r="H36" s="25" t="s">
        <v>147</v>
      </c>
      <c r="I36" s="26">
        <v>269.5</v>
      </c>
      <c r="J36" s="27">
        <v>45709</v>
      </c>
      <c r="K36" s="21" t="s">
        <v>21</v>
      </c>
      <c r="L36" s="26">
        <v>269.5</v>
      </c>
      <c r="M36" s="25" t="s">
        <v>148</v>
      </c>
    </row>
    <row r="37" spans="1:14" ht="135">
      <c r="A37" s="19" t="s">
        <v>16</v>
      </c>
      <c r="B37" s="20">
        <v>31</v>
      </c>
      <c r="C37" s="31">
        <v>39594012000127</v>
      </c>
      <c r="D37" s="21" t="s">
        <v>74</v>
      </c>
      <c r="E37" s="32" t="s">
        <v>149</v>
      </c>
      <c r="F37" s="33" t="s">
        <v>146</v>
      </c>
      <c r="G37" s="24">
        <v>45709</v>
      </c>
      <c r="H37" s="25" t="s">
        <v>150</v>
      </c>
      <c r="I37" s="26">
        <v>1205.5</v>
      </c>
      <c r="J37" s="27">
        <v>45709</v>
      </c>
      <c r="K37" s="21" t="s">
        <v>21</v>
      </c>
      <c r="L37" s="26">
        <v>1205.5</v>
      </c>
      <c r="M37" s="25" t="s">
        <v>148</v>
      </c>
    </row>
    <row r="38" spans="1:14" ht="120">
      <c r="A38" s="19" t="s">
        <v>16</v>
      </c>
      <c r="B38" s="20">
        <v>32</v>
      </c>
      <c r="C38" s="31">
        <v>2837984000195</v>
      </c>
      <c r="D38" s="21" t="s">
        <v>151</v>
      </c>
      <c r="E38" s="32" t="s">
        <v>152</v>
      </c>
      <c r="F38" s="33" t="s">
        <v>153</v>
      </c>
      <c r="G38" s="24">
        <v>45709</v>
      </c>
      <c r="H38" s="25" t="s">
        <v>154</v>
      </c>
      <c r="I38" s="26">
        <v>1241</v>
      </c>
      <c r="J38" s="27">
        <v>45709</v>
      </c>
      <c r="K38" s="21" t="s">
        <v>21</v>
      </c>
      <c r="L38" s="26">
        <v>1241</v>
      </c>
      <c r="M38" s="25" t="s">
        <v>155</v>
      </c>
    </row>
    <row r="39" spans="1:14" ht="135">
      <c r="A39" s="19" t="s">
        <v>16</v>
      </c>
      <c r="B39" s="20">
        <v>33</v>
      </c>
      <c r="C39" s="31">
        <v>50874828000147</v>
      </c>
      <c r="D39" s="21" t="s">
        <v>156</v>
      </c>
      <c r="E39" s="32" t="s">
        <v>157</v>
      </c>
      <c r="F39" s="33" t="s">
        <v>158</v>
      </c>
      <c r="G39" s="24">
        <v>45709</v>
      </c>
      <c r="H39" s="25" t="s">
        <v>159</v>
      </c>
      <c r="I39" s="26">
        <v>550</v>
      </c>
      <c r="J39" s="27">
        <v>45709</v>
      </c>
      <c r="K39" s="21" t="s">
        <v>21</v>
      </c>
      <c r="L39" s="26">
        <f>6.6+543.4</f>
        <v>550</v>
      </c>
      <c r="M39" s="25" t="s">
        <v>160</v>
      </c>
    </row>
    <row r="40" spans="1:14" ht="120">
      <c r="A40" s="19" t="s">
        <v>16</v>
      </c>
      <c r="B40" s="20">
        <v>34</v>
      </c>
      <c r="C40" s="31">
        <v>84111020000120</v>
      </c>
      <c r="D40" s="21" t="s">
        <v>161</v>
      </c>
      <c r="E40" s="32" t="s">
        <v>162</v>
      </c>
      <c r="F40" s="33" t="s">
        <v>163</v>
      </c>
      <c r="G40" s="24">
        <v>45798</v>
      </c>
      <c r="H40" s="25" t="s">
        <v>164</v>
      </c>
      <c r="I40" s="26">
        <v>2040</v>
      </c>
      <c r="J40" s="27">
        <v>45709</v>
      </c>
      <c r="K40" s="21" t="s">
        <v>21</v>
      </c>
      <c r="L40" s="26">
        <f>24.48+2015.52</f>
        <v>2040</v>
      </c>
      <c r="M40" s="25" t="s">
        <v>165</v>
      </c>
    </row>
    <row r="41" spans="1:14" ht="135">
      <c r="A41" s="19" t="s">
        <v>16</v>
      </c>
      <c r="B41" s="20">
        <v>35</v>
      </c>
      <c r="C41" s="31">
        <v>50874828000147</v>
      </c>
      <c r="D41" s="21" t="s">
        <v>156</v>
      </c>
      <c r="E41" s="32" t="s">
        <v>166</v>
      </c>
      <c r="F41" s="33" t="s">
        <v>167</v>
      </c>
      <c r="G41" s="24">
        <v>45709</v>
      </c>
      <c r="H41" s="25" t="s">
        <v>168</v>
      </c>
      <c r="I41" s="26">
        <v>1110</v>
      </c>
      <c r="J41" s="27">
        <v>45709</v>
      </c>
      <c r="K41" s="21" t="s">
        <v>21</v>
      </c>
      <c r="L41" s="26">
        <f>13.32+1096.68</f>
        <v>1110</v>
      </c>
      <c r="M41" s="25" t="s">
        <v>169</v>
      </c>
    </row>
    <row r="42" spans="1:14" ht="90">
      <c r="A42" s="19" t="s">
        <v>16</v>
      </c>
      <c r="B42" s="20">
        <v>36</v>
      </c>
      <c r="C42" s="31">
        <v>45030413000157</v>
      </c>
      <c r="D42" s="21" t="s">
        <v>170</v>
      </c>
      <c r="E42" s="32" t="s">
        <v>171</v>
      </c>
      <c r="F42" s="33" t="s">
        <v>172</v>
      </c>
      <c r="G42" s="24">
        <v>45713</v>
      </c>
      <c r="H42" s="25" t="s">
        <v>173</v>
      </c>
      <c r="I42" s="26">
        <v>5950</v>
      </c>
      <c r="J42" s="27">
        <v>45715</v>
      </c>
      <c r="K42" s="21" t="s">
        <v>21</v>
      </c>
      <c r="L42" s="26">
        <f>71.4+5878.6</f>
        <v>5950</v>
      </c>
      <c r="M42" s="25" t="s">
        <v>174</v>
      </c>
      <c r="N42" s="45"/>
    </row>
    <row r="43" spans="1:14" ht="105">
      <c r="A43" s="19" t="s">
        <v>16</v>
      </c>
      <c r="B43" s="20">
        <v>37</v>
      </c>
      <c r="C43" s="31">
        <v>27985750000116</v>
      </c>
      <c r="D43" s="21" t="s">
        <v>175</v>
      </c>
      <c r="E43" s="46" t="s">
        <v>176</v>
      </c>
      <c r="F43" s="33" t="s">
        <v>177</v>
      </c>
      <c r="G43" s="24">
        <v>45714</v>
      </c>
      <c r="H43" s="25" t="s">
        <v>178</v>
      </c>
      <c r="I43" s="26">
        <v>5422.5</v>
      </c>
      <c r="J43" s="27">
        <v>45715</v>
      </c>
      <c r="K43" s="21" t="s">
        <v>21</v>
      </c>
      <c r="L43" s="26">
        <v>5422.5</v>
      </c>
      <c r="M43" s="25" t="s">
        <v>179</v>
      </c>
      <c r="N43" s="45"/>
    </row>
    <row r="44" spans="1:14" ht="90">
      <c r="A44" s="19" t="s">
        <v>16</v>
      </c>
      <c r="B44" s="20">
        <v>38</v>
      </c>
      <c r="C44" s="31">
        <v>17206992000100</v>
      </c>
      <c r="D44" s="21" t="s">
        <v>180</v>
      </c>
      <c r="E44" s="32" t="s">
        <v>181</v>
      </c>
      <c r="F44" s="33" t="s">
        <v>182</v>
      </c>
      <c r="G44" s="24">
        <v>45714</v>
      </c>
      <c r="H44" s="25" t="s">
        <v>183</v>
      </c>
      <c r="I44" s="26">
        <v>20190</v>
      </c>
      <c r="J44" s="27">
        <v>45715</v>
      </c>
      <c r="K44" s="21" t="s">
        <v>21</v>
      </c>
      <c r="L44" s="26">
        <v>20190</v>
      </c>
      <c r="M44" s="25" t="s">
        <v>184</v>
      </c>
      <c r="N44" s="45"/>
    </row>
    <row r="45" spans="1:14">
      <c r="A45" s="47" t="s">
        <v>185</v>
      </c>
      <c r="B45" s="47"/>
      <c r="C45" s="48"/>
      <c r="D45" s="4"/>
      <c r="G45" s="49"/>
      <c r="H45" s="49"/>
      <c r="I45" s="49"/>
      <c r="J45" s="2"/>
      <c r="K45" s="4"/>
      <c r="M45" s="50"/>
    </row>
    <row r="46" spans="1:14" ht="15" customHeight="1">
      <c r="A46" s="51" t="s">
        <v>186</v>
      </c>
      <c r="B46" s="52"/>
      <c r="C46" s="53"/>
      <c r="D46" s="2"/>
      <c r="G46" s="4"/>
      <c r="H46" s="4"/>
      <c r="I46" s="4"/>
      <c r="J46" s="2"/>
      <c r="K46" s="54"/>
    </row>
    <row r="47" spans="1:14" ht="15" customHeight="1">
      <c r="A47" s="55" t="s">
        <v>187</v>
      </c>
      <c r="B47" s="55"/>
      <c r="C47" s="56"/>
      <c r="D47" s="55"/>
    </row>
    <row r="48" spans="1:14" ht="15" customHeight="1">
      <c r="A48" s="55" t="s">
        <v>188</v>
      </c>
      <c r="B48" s="55"/>
      <c r="C48" s="56"/>
      <c r="D48" s="55"/>
    </row>
    <row r="49" spans="1:4" ht="15" customHeight="1">
      <c r="A49" s="55" t="s">
        <v>189</v>
      </c>
      <c r="B49" s="55"/>
      <c r="C49" s="56"/>
      <c r="D49" s="2"/>
    </row>
    <row r="50" spans="1:4" ht="15" customHeight="1"/>
  </sheetData>
  <mergeCells count="1">
    <mergeCell ref="A2:M2"/>
  </mergeCells>
  <conditionalFormatting sqref="C7:C44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DCD57E54-2CBF-49B4-8843-E0A1EEEADF1D}"/>
    <hyperlink ref="F8" r:id="rId2" xr:uid="{96C35C37-2697-4CB7-860C-5C233A4E0DE0}"/>
    <hyperlink ref="F9" r:id="rId3" xr:uid="{D8B28F44-92FC-4D60-BBFB-BC735B70B6E6}"/>
    <hyperlink ref="F10" r:id="rId4" xr:uid="{1869AA19-E38C-4C5B-ABB0-924A400008BF}"/>
    <hyperlink ref="F11" r:id="rId5" xr:uid="{1AE44B8F-7971-465B-907A-E87BF7DD34CF}"/>
    <hyperlink ref="F12" r:id="rId6" xr:uid="{3BB533F5-4884-4ABA-A981-F81F019DB48F}"/>
    <hyperlink ref="F13" r:id="rId7" xr:uid="{CB04F546-C6D1-48CA-A34D-1F7D92EEA3D6}"/>
    <hyperlink ref="F14" r:id="rId8" xr:uid="{99FD58E3-DFBB-46E1-A183-9BE7299FBCF0}"/>
    <hyperlink ref="F16" r:id="rId9" xr:uid="{53C08D67-523D-4EB0-8832-5CAFE3592FCC}"/>
    <hyperlink ref="F17" r:id="rId10" xr:uid="{403B7B19-F896-4048-8414-8150C29A2AFC}"/>
    <hyperlink ref="F18" r:id="rId11" xr:uid="{12235EDB-65C3-4CCF-AE6D-C5C6B9871266}"/>
    <hyperlink ref="F19" r:id="rId12" xr:uid="{51B11D64-84B4-4FFE-8162-9B16C76B4694}"/>
    <hyperlink ref="F15" r:id="rId13" xr:uid="{4A4B2712-BDD1-404F-A61C-A6D3F7B5E843}"/>
    <hyperlink ref="F20" r:id="rId14" xr:uid="{2C9AC953-8D88-486A-BFA1-F38F239AA2A9}"/>
    <hyperlink ref="F21" r:id="rId15" xr:uid="{40DB1755-0D20-4F48-BD31-BCD984F823C3}"/>
    <hyperlink ref="F22" r:id="rId16" xr:uid="{D096F299-E3F6-4A91-97B7-28276BBAF87E}"/>
    <hyperlink ref="F23" r:id="rId17" xr:uid="{D3576E02-5A34-4994-84A2-856021D00EED}"/>
    <hyperlink ref="F24" r:id="rId18" xr:uid="{1FB0CD1B-FAB6-43A3-8E00-FA47EFDC7176}"/>
    <hyperlink ref="F25" r:id="rId19" xr:uid="{D30B9C69-C8B5-4A46-A447-338C50CCADF3}"/>
    <hyperlink ref="F26" r:id="rId20" xr:uid="{8C6559B8-2A72-4FF9-BFF6-6C21B4A0F128}"/>
    <hyperlink ref="F27" r:id="rId21" xr:uid="{C7FECA76-D8C3-4725-AB43-359B8668046F}"/>
    <hyperlink ref="F28" r:id="rId22" xr:uid="{D6D0A3D8-29EC-480F-A55E-23BF1C66192F}"/>
    <hyperlink ref="F29" r:id="rId23" xr:uid="{4A86ED12-34AE-4D27-8BAA-0AA17FCAA356}"/>
    <hyperlink ref="F30" r:id="rId24" xr:uid="{C1DB00DB-10D5-422E-8C58-0BF935272D6B}"/>
    <hyperlink ref="F31" r:id="rId25" xr:uid="{99E8BB1D-D084-4C31-BD29-624BFA05FF81}"/>
    <hyperlink ref="F32" r:id="rId26" xr:uid="{1C31CFD8-592E-4A3D-9157-28F6D0611698}"/>
    <hyperlink ref="F33" r:id="rId27" xr:uid="{ABF5A165-BA48-468B-B736-E966CD2DCB6D}"/>
    <hyperlink ref="F34" r:id="rId28" xr:uid="{2581EAD5-45C5-44E9-B8AA-56CA183BDA94}"/>
    <hyperlink ref="F35" r:id="rId29" xr:uid="{76BE737B-8C91-4288-9AE9-BCE8AE78DEEE}"/>
    <hyperlink ref="F36" r:id="rId30" xr:uid="{CB503DB1-1CE1-489F-9B1E-77CEF04B1D25}"/>
    <hyperlink ref="F37" r:id="rId31" xr:uid="{F654F27B-8CB7-4C92-936A-4156834AE3A9}"/>
    <hyperlink ref="F38" r:id="rId32" xr:uid="{FBF3C1C2-8920-46EA-99C7-36F296EBC935}"/>
    <hyperlink ref="F39" r:id="rId33" xr:uid="{2118BDC6-0DBA-49BE-BE2D-1A58F91E74B7}"/>
    <hyperlink ref="F40" r:id="rId34" xr:uid="{2B092B67-7126-46AC-B90C-7EB292339B71}"/>
    <hyperlink ref="F41" r:id="rId35" xr:uid="{95958612-0F22-4B4F-A8E1-2181C47102A6}"/>
    <hyperlink ref="F42" r:id="rId36" xr:uid="{0BE90660-510D-4B23-91DE-3EB6267BFBD8}"/>
    <hyperlink ref="F43" r:id="rId37" xr:uid="{B5081444-7EBD-4FEB-8139-12199C1353CE}"/>
    <hyperlink ref="F44" r:id="rId38" xr:uid="{28520017-A2B0-4D01-B7CA-CF4CDF9C66F4}"/>
    <hyperlink ref="E43" r:id="rId39" xr:uid="{FF29B484-4EA1-4AA6-A4CD-6ABE55EC5BF8}"/>
  </hyperlinks>
  <pageMargins left="0.511811024" right="0.511811024" top="0.78740157499999996" bottom="0.78740157499999996" header="0.31496062000000002" footer="0.31496062000000002"/>
  <pageSetup scale="40" orientation="portrait" r:id="rId40"/>
  <drawing r:id="rId4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c51211-4e70-446f-ac4c-34342dd19df9" xsi:nil="true"/>
    <lcf76f155ced4ddcb4097134ff3c332f xmlns="55306d8f-6ac8-4d4b-898a-9b8a7bc1d1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9995ED-9ED4-41C8-9A2C-0AB6D684D379}"/>
</file>

<file path=customXml/itemProps2.xml><?xml version="1.0" encoding="utf-8"?>
<ds:datastoreItem xmlns:ds="http://schemas.openxmlformats.org/officeDocument/2006/customXml" ds:itemID="{E3894AB6-0F18-48EE-82B1-F806E189F9DC}"/>
</file>

<file path=customXml/itemProps3.xml><?xml version="1.0" encoding="utf-8"?>
<ds:datastoreItem xmlns:ds="http://schemas.openxmlformats.org/officeDocument/2006/customXml" ds:itemID="{52BF3FE5-8D0E-4EC6-A83F-7417911FC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cp:lastPrinted>2025-03-07T15:07:23Z</cp:lastPrinted>
  <dcterms:created xsi:type="dcterms:W3CDTF">2025-03-07T15:06:53Z</dcterms:created>
  <dcterms:modified xsi:type="dcterms:W3CDTF">2025-03-17T13:14:59Z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0x010100618534A7A0B96B4C83348FD15B6D0298</vt:lpwstr>
  </property>
</Properties>
</file>