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7.Julho/"/>
    </mc:Choice>
  </mc:AlternateContent>
  <xr:revisionPtr revIDLastSave="0" documentId="8_{358AAB96-AEBC-40BC-B676-EA3AEEED6818}" xr6:coauthVersionLast="47" xr6:coauthVersionMax="47" xr10:uidLastSave="{00000000-0000-0000-0000-000000000000}"/>
  <bookViews>
    <workbookView xWindow="-120" yWindow="-120" windowWidth="29040" windowHeight="15720" xr2:uid="{41C011A1-B087-4D35-975E-3089FE26247D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Serviços!$D$1:$D$191</definedName>
    <definedName name="_xlnm.Print_Area" localSheetId="0">Serviços!$A$1:$M$100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1" l="1"/>
  <c r="L94" i="1"/>
  <c r="L93" i="1"/>
  <c r="L92" i="1"/>
  <c r="L89" i="1"/>
  <c r="L88" i="1"/>
  <c r="L87" i="1"/>
  <c r="L83" i="1"/>
  <c r="L82" i="1"/>
  <c r="L81" i="1"/>
  <c r="L80" i="1"/>
  <c r="L78" i="1"/>
  <c r="L75" i="1"/>
  <c r="L74" i="1"/>
  <c r="L71" i="1"/>
  <c r="L70" i="1"/>
  <c r="L69" i="1"/>
  <c r="L68" i="1"/>
  <c r="L67" i="1"/>
  <c r="L66" i="1"/>
  <c r="L63" i="1"/>
  <c r="L61" i="1"/>
  <c r="L60" i="1"/>
  <c r="L59" i="1"/>
  <c r="L25" i="1"/>
  <c r="L24" i="1"/>
  <c r="L23" i="1"/>
  <c r="L19" i="1"/>
  <c r="L18" i="1"/>
  <c r="L17" i="1"/>
  <c r="L16" i="1"/>
  <c r="L15" i="1"/>
  <c r="L14" i="1"/>
  <c r="L13" i="1"/>
  <c r="L12" i="1"/>
  <c r="L11" i="1"/>
  <c r="A2" i="1"/>
</calcChain>
</file>

<file path=xl/sharedStrings.xml><?xml version="1.0" encoding="utf-8"?>
<sst xmlns="http://schemas.openxmlformats.org/spreadsheetml/2006/main" count="636" uniqueCount="354">
  <si>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</si>
  <si>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</si>
  <si>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</si>
  <si>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</si>
  <si>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</si>
  <si>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</si>
  <si>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</si>
  <si>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</si>
  <si>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</si>
  <si>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</si>
  <si>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</si>
  <si>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</si>
  <si>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</si>
  <si>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</si>
  <si>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</si>
  <si>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</si>
  <si>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 xml:space="preserve"> SERVICO AUTONOMO DE AGUA E ESGOTO DE ITACOATIARA</t>
  </si>
  <si>
    <t>Liquidação da NE nº 2024NE0000042 - Ref. serviços de fornecimento de água potável a sede da PGJ-AM Itacoatiara (CA 005/2022-MP/PGJ) relativo a JUNHO/2025, conforme FATURA nº 23074&amp;#8203;062025 e documentos no SEI 2025.014132.</t>
  </si>
  <si>
    <t>Fatura nº 2307406/2025</t>
  </si>
  <si>
    <t>2059/2025</t>
  </si>
  <si>
    <t>-</t>
  </si>
  <si>
    <t>2025.014132</t>
  </si>
  <si>
    <t xml:space="preserve"> TRIVALE INSTITUICAO DE PAGAMENTO LTDA</t>
  </si>
  <si>
    <t>Liquidação da NE nº 2025NE0000893 - Ref. prestação de serviço de administração, gerenciamento e fornecimento de vale-alimentação (CA 015/2020 - MP/PGJ) relativo a JUNHO/2025, conforme NFS-nº 2446649 e documentos no SEI 2025.013215.</t>
  </si>
  <si>
    <t>2446649/2025</t>
  </si>
  <si>
    <t>2060/2025</t>
  </si>
  <si>
    <t>2025.013215</t>
  </si>
  <si>
    <t xml:space="preserve"> 2KS AGENCIA DIGITAL PUBLICIDADE LTDA</t>
  </si>
  <si>
    <t>Liquidação da NE nº 2025NE0000880 - Ref. a Prestação de serviços de clipping digital e mailing (CA 019/2024 - MP/PGJ) referente ao período de 26/05/2025 à 26/06/2025, conforme NF n° 686 e demais documentos no SEI 2025.013885.</t>
  </si>
  <si>
    <t>686/2025</t>
  </si>
  <si>
    <t>2061/2025</t>
  </si>
  <si>
    <t>2025.013885</t>
  </si>
  <si>
    <t xml:space="preserve"> GIBBOR PUBLICIDADE E PUBLICACOES DE EDITAIS LTDA</t>
  </si>
  <si>
    <t>Liquidação da NE nº 2025NE0000017 -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MAIO/2025, descritos na NF nº 26826 e demais documentos no SEI 2025.013273.</t>
  </si>
  <si>
    <t>26826/2025</t>
  </si>
  <si>
    <t>2062/2025</t>
  </si>
  <si>
    <t>2025.013273</t>
  </si>
  <si>
    <t xml:space="preserve"> B. M. J. COMERCIAL E SERVICOS LTDA</t>
  </si>
  <si>
    <t>Liquidação da NE nº 2025NE0000891 - Serviço  referente a manutenção preventiva e corretiva do grupo gerador que atende o edifício anexo (CA N° 021/2023 MP/PGJ) referente a MAIO/2025 conforme NFS-e nº 588 e documentos no PI-SEI 2025.013277.</t>
  </si>
  <si>
    <t>588/2025</t>
  </si>
  <si>
    <t>2063/2025</t>
  </si>
  <si>
    <t>2025.013277</t>
  </si>
  <si>
    <t>Liquidação da NE nº 2025NE0000891 - Referente ao fornecimento de 296 litros de combustível (CA N° 021/2023 MP/PGJ) referente a MAIO/2025 conforme NFS-e nº 589 e documentos no PI-SEI 2025.013280.</t>
  </si>
  <si>
    <t>589/2025</t>
  </si>
  <si>
    <t>2064/2025</t>
  </si>
  <si>
    <t>2025.013280</t>
  </si>
  <si>
    <t xml:space="preserve"> CASA NOVA ENGENHARIA E CONSULTORIA LTDA  ME</t>
  </si>
  <si>
    <t>Liquidação da NE nº 2025NE0000717 - Ref. a serviço de manutenção preventiva e corretiva da ETE, 1ª Medição, no período de: 27/05/2025 a 27/06/2025, conforme NF-e n° 374 e documentos no SEI 2025.014370.</t>
  </si>
  <si>
    <t>374/2025</t>
  </si>
  <si>
    <t>2113/2025</t>
  </si>
  <si>
    <t>2025.014370</t>
  </si>
  <si>
    <t xml:space="preserve"> FIOS TECNOLOGIA DA INFORMACAO LTDA</t>
  </si>
  <si>
    <t>Liquidação da NE nº 2025NE0000035 - Prestação de Serviço Telefônico Fixo Comutado – STFC e Serviço de Comunicação Multimídia - SCM (CA 008/2024 - MP/PGJ) referente a Maio/2025, conforme NFS-e n° 2415 e documentos no SEI 2025.013417.</t>
  </si>
  <si>
    <t>2415/2025</t>
  </si>
  <si>
    <t>2114/2025</t>
  </si>
  <si>
    <t>2025.013417</t>
  </si>
  <si>
    <t>Liquidação da NE nº 2025NE0000903 - Prestação de Serviço Telefônico Fixo Comutado – STFC e Serviço de Comunicação Multimídia - SCM (CA 008/2024 - MP/PGJ) referente a Maio/2025, conforme NFS-e n° 2415 e documentos no SEI 2025.013417.</t>
  </si>
  <si>
    <t>2115/2025</t>
  </si>
  <si>
    <t>10/07/205</t>
  </si>
  <si>
    <t>Liquidação da NE nº 2025NE0000903 - Prestação de Serviço Telefônico Fixo Comutado – STFC e Serviço de Comunicação Multimídia - SCM (CA 008/2024 - MP/PGJ) referente a Maio/2025, conforme NFS-e n° 2416 e documentos no SEI 2025.013417.</t>
  </si>
  <si>
    <t>2416/2025</t>
  </si>
  <si>
    <t>2116/2025</t>
  </si>
  <si>
    <t>Liquidação da NE nº 2025NE0000903 - Prestação de Serviço Telefônico Fixo Comutado – STFC e Serviço de Comunicação Multimídia - SCM (CA 008/2024 - MP/PGJ) referente a Maio/2025, conforme NFS-e n° 2417 e documentos no SEI 2025.013417.</t>
  </si>
  <si>
    <t>2417/2025</t>
  </si>
  <si>
    <t>2117/2025</t>
  </si>
  <si>
    <t>Liquidação da NE nº 2025NE0000903 - Prestação de Serviço Telefônico Fixo Comutado – STFC e Serviço de Comunicação Multimídia - SCM (CA 008/2024 - MP/PGJ) referente a Maio/2025, conforme NFS-e n° 2418 e documentos no SEI 2025.013417.</t>
  </si>
  <si>
    <t>2418/2025</t>
  </si>
  <si>
    <t>2118/2025</t>
  </si>
  <si>
    <t>Liquidação da NE nº 2025NE0000903 - Prestação de Serviço Telefônico Fixo Comutado – STFC e Serviço de Comunicação Multimídia - SCM (CA 008/2024 - MP/PGJ) referente a Maio/2025, conforme NFS-e n° 2419 e documentos no SEI 2025.013417.</t>
  </si>
  <si>
    <t>2419/2025</t>
  </si>
  <si>
    <t>2119/2025</t>
  </si>
  <si>
    <t xml:space="preserve"> PREVILEMOS LTDA - ADMINISTRADORA E CORRETORA DE SEGUROS</t>
  </si>
  <si>
    <t>Liquidação da NE nº 2024NE0001817 - Prestação de seguro coletivo contra acidentes pessoais de estagiários (CA 007/2023-MP/PGJ) referente ao período de 01/06/2025 à 01/07/2025,  conforme Fatura nº 22 e demais documentos no SEI 2025.014514.</t>
  </si>
  <si>
    <t>Fatura nº 22/2025</t>
  </si>
  <si>
    <t>2129/2025</t>
  </si>
  <si>
    <t>2025.014514</t>
  </si>
  <si>
    <t>FUNDO DE MODERNIZACAO E REAPARELHAMENTO DO PODER JUDICIARIO ESTADUAL - FUNJEAM - MANAUS</t>
  </si>
  <si>
    <t>Liquidação da NE nº 2024NE0000092 - CESSÃO ONEROSA DE USO DE BEM IMÓVEL N° 001/2021-TJ, referente a MAIO/2025, conforme documentos do SEI 2025.014312.</t>
  </si>
  <si>
    <t>MEMORANDO nº 131/2025</t>
  </si>
  <si>
    <t>2135/2025</t>
  </si>
  <si>
    <t>2025.014312</t>
  </si>
  <si>
    <t>Liquidação da NE nº 2025NE0001157 - CESSÃO ONEROSA DE USO DE BEM IMÓVEL N° 001/2021-TJ, referente a MAIO/2025, conforme documentos do SEI 2025.014312</t>
  </si>
  <si>
    <t>2136/2025</t>
  </si>
  <si>
    <t xml:space="preserve"> G REFRIGERAÇAO COM E SERV DE REFRIGERAÇAO LTDA  ME</t>
  </si>
  <si>
    <t>Liquidação da NE nº 2025NE0000898 - Ref. serv. manutenção preventiva e corretiva no sistema de refrigeração (CA 025/2022 MP/PGJ  3º TA) relativo a JUNHO/2025 conforme NFS-nº 3238 e documentos no SEI 2025.014372.</t>
  </si>
  <si>
    <t>3238/2025</t>
  </si>
  <si>
    <t>2163/2025</t>
  </si>
  <si>
    <t>2025.014372</t>
  </si>
  <si>
    <t>CASA NOVA ENGENHARIA E CONSULTORIA LTDA  ME</t>
  </si>
  <si>
    <t>Liquidação da NE nº 2025NE0000717 - Ref. a serviço de manutenção preventiva e corretiva da ETE, 2ª Medição, no período de: 27/04/2025 á 27/05/2025, conforme NF-e n° 389 e documentos no SEI 2025.013501.</t>
  </si>
  <si>
    <t>389/2025</t>
  </si>
  <si>
    <t>2164/2025</t>
  </si>
  <si>
    <t>2025.013501</t>
  </si>
  <si>
    <t>RECHE GALDEANO &amp; CIA LTDA</t>
  </si>
  <si>
    <t>Liquidação da NE nº 2025NE0000304 - Prestação do serviço de locação de bens móveis sem mão de obra (CA N° 003/2024 - MP/PGJ) referente a JUNHO/2025, conforme Fatura N° 106258 e documentos no PI-SEI 2025.014496.</t>
  </si>
  <si>
    <t>Fatura nº 106258/2025</t>
  </si>
  <si>
    <t>2165/2025</t>
  </si>
  <si>
    <t>2025.014496</t>
  </si>
  <si>
    <t xml:space="preserve"> SERVICO AUTONOMO DE AGUA E ESGOTO DE PARINTINS SAAE</t>
  </si>
  <si>
    <t>Liquidação da NE nº 2025NE0001172 - Ref. ao serviço de fornecimento de água potável à sede do Ministério Público em Parintins (CA 004/2022 - MP/PGJ), conforme fatura de Agosto/2022 demais documentos no SEI 2025.014585.</t>
  </si>
  <si>
    <t>FATURA AGOSTO/2022</t>
  </si>
  <si>
    <t>2166/2025</t>
  </si>
  <si>
    <t>2025.014585</t>
  </si>
  <si>
    <t>Liquidação da NE nº 2025NE0001172 - Ref. ao serviço de fornecimento de água potável à sede do Ministério Público em Parintins (CA 004/2022 - MP/PGJ), conforme fatura de Setembro/2022 demais documentos no SEI 2025.014585.</t>
  </si>
  <si>
    <t>FATURA SETEMBRO/2022</t>
  </si>
  <si>
    <t>2167/2025</t>
  </si>
  <si>
    <t>Liquidação da NE nº 2025NE0001172 - Ref. ao serviço de fornecimento de água potável à sede do Ministério Público em Parintins (CA 004/2022 - MP/PGJ), conforme fatura de Outubro/2022 demais documentos no SEI 2025.014585.</t>
  </si>
  <si>
    <t>FATURA OUTUBRO/2022</t>
  </si>
  <si>
    <t>2168/2025</t>
  </si>
  <si>
    <t>Liquidação da NE nº 2025NE0001172 - Ref. ao serviço de fornecimento de água potável à sede do Ministério Público em Parintins (CA 004/2022 - MP/PGJ), conforme fatura de Dezembro/2022 demais documentos no SEI 2025.014585.</t>
  </si>
  <si>
    <t>FATURA DEZEMBRO/2022</t>
  </si>
  <si>
    <t>2169/2025</t>
  </si>
  <si>
    <t>Liquidação da NE nº 2025NE0001172 - Ref. ao serviço de fornecimento de água potável à sede do Ministério Público em Parintins (CA 004/2022 - MP/PGJ), conforme fatura de Janeiro/2023 demais documentos no SEI 2025.014585.</t>
  </si>
  <si>
    <t>FATURA JANEIRO/2023</t>
  </si>
  <si>
    <t>2170/2025</t>
  </si>
  <si>
    <t>Liquidação da NE nº 2025NE0001172 - Ref. ao serviço de fornecimento de água potável à sede do Ministério Público em Parintins (CA 004/2022 - MP/PGJ), conforme fatura de Fevereiro/2023 demais documentos no SEI 2025.014585.</t>
  </si>
  <si>
    <t>FATURA FEVEREIRO/2023</t>
  </si>
  <si>
    <t>2171/2025</t>
  </si>
  <si>
    <t>Liquidação da NE nº 2025NE0001172 - Ref. ao serviço de fornecimento de água potável à sede do Ministério Público em Parintins (CA 004/2022 - MP/PGJ), conforme fatura de Março/2023 demais documentos no SEI 2025.014585.</t>
  </si>
  <si>
    <t>FATURA MARÇO/2023</t>
  </si>
  <si>
    <t>2172/2025</t>
  </si>
  <si>
    <t>Liquidação da NE nº 2025NE0001172 - Ref. ao serviço de fornecimento de água potável à sede do Ministério Público em Parintins (CA 004/2022 - MP/PGJ), conforme fatura de Abril/2023 demais documentos no SEI 2025.014585.</t>
  </si>
  <si>
    <t>FATURA ABRIL/2023</t>
  </si>
  <si>
    <t>2173/2025</t>
  </si>
  <si>
    <t>Liquidação da NE nº 2025NE0001172 - Ref. ao serviço de fornecimento de água potável à sede do Ministério Público em Parintins (CA 004/2022 - MP/PGJ), conforme fatura de Maio/2023 demais documentos no SEI 2025.014585.</t>
  </si>
  <si>
    <t>FATURA MAIO/2023</t>
  </si>
  <si>
    <t>2174/2025</t>
  </si>
  <si>
    <t>Liquidação da NE nº 2025NE0001172 - Ref. ao serviço de fornecimento de água potável à sede do Ministério Público em Parintins (CA 004/2022 - MP/PGJ), conforme fatura de Junho/2023 demais documentos no SEI 2025.014585.</t>
  </si>
  <si>
    <t>FATURA JUNHO/2023</t>
  </si>
  <si>
    <t>2175/2025</t>
  </si>
  <si>
    <t>Liquidação da NE nº 2025NE0001172 - Ref. ao serviço de fornecimento de água potável à sede do Ministério Público em Parintins (CA 004/2022 - MP/PGJ), conforme fatura de Julho/2023 demais documentos no SEI 2025.014585.</t>
  </si>
  <si>
    <t>FATURA JULHO/2023</t>
  </si>
  <si>
    <t>2176/2025</t>
  </si>
  <si>
    <t>Liquidação da NE nº 2025NE0001172 - Ref. ao serviço de fornecimento de água potável à sede do Ministério Público em Parintins (CA 004/2022 - MP/PGJ), conforme fatura de Agosto/2023 demais documentos no SEI 2025.014585.</t>
  </si>
  <si>
    <t>FATURA AGOSTO/2023</t>
  </si>
  <si>
    <t>2177/2025</t>
  </si>
  <si>
    <t>Liquidação da NE nº 2025NE0001172 - Ref. ao serviço de fornecimento de água potável à sede do Ministério Público em Parintins (CA 004/2022 - MP/PGJ), conforme fatura de Setembro/2023 demais documentos no SEI 2025.014585.</t>
  </si>
  <si>
    <t>FATURA SETEMBRO/2023</t>
  </si>
  <si>
    <t>2178/2025</t>
  </si>
  <si>
    <t>Liquidação da NE nº 2025NE0001172 - Ref. ao serviço de fornecimento de água potável à sede do Ministério Público em Parintins (CA 004/2022 - MP/PGJ), conforme fatura de Outubro/2023 demais documentos no SEI 2025.014585.</t>
  </si>
  <si>
    <t>FATURA OUTUBRO/2023</t>
  </si>
  <si>
    <t>2179/2025</t>
  </si>
  <si>
    <t>Liquidação da NE nº 2025NE0001172 - Ref. ao serviço de fornecimento de água potável à sede do Ministério Público em Parintins (CA 004/2022 - MP/PGJ), conforme fatura de Novembro/2023 demais documentos no SEI 2025.014585.</t>
  </si>
  <si>
    <t>FATURA NOVEMBRO/2023</t>
  </si>
  <si>
    <t>2180/2025</t>
  </si>
  <si>
    <t>Liquidação da NE nº 2025NE0001172 - Ref. ao serviço de fornecimento de água potável à sede do Ministério Público em Parintins (CA 004/2022 - MP/PGJ), conforme fatura de Dezembro/2023 demais documentos no SEI 2025.014585.</t>
  </si>
  <si>
    <t>FATURA DEZEMBRO/2023</t>
  </si>
  <si>
    <t>2181/2025</t>
  </si>
  <si>
    <t>Liquidação da NE nº 2025NE0001172 - Ref. ao serviço de fornecimento de água potável à sede do Ministério Público em Parintins (CA 004/2022 - MP/PGJ), conforme fatura de Janeiro/2024 demais documentos no SEI 2025.014585.</t>
  </si>
  <si>
    <t>FATURA JANEIRO/2024</t>
  </si>
  <si>
    <t>2182/2025</t>
  </si>
  <si>
    <t>Liquidação da NE nº 2025NE0001172 - Ref. ao serviço de fornecimento de água potável à sede do Ministério Público em Parintins (CA 004/2022 - MP/PGJ), conforme fatura de Fevereiro/2024 demais documentos no SEI 2025.014585.</t>
  </si>
  <si>
    <t>FATURA FEVEREIRO/2024</t>
  </si>
  <si>
    <t>2183/2025</t>
  </si>
  <si>
    <t>Liquidação da NE nº 2025NE0001172 - Ref. ao serviço de fornecimento de água potável à sede do Ministério Público em Parintins (CA 004/2022 - MP/PGJ), conforme fatura de Março/2024 demais documentos no SEI 2025.014585.</t>
  </si>
  <si>
    <t>FATURA MARÇO/2024</t>
  </si>
  <si>
    <t>2184/2025</t>
  </si>
  <si>
    <t>Liquidação da NE nº 2024NE0000041 - Ref. ao serviço de fornecimento de água potável à sede do Ministério Público em Parintins (CA 004/2022 - MP/PGJ), conforme fatura de Março/2024 demais documentos no SEI 2025.014585.</t>
  </si>
  <si>
    <t>2185/2025</t>
  </si>
  <si>
    <t>Liquidação da NE nº 2024NE0000041 - Ref. ao serviço de fornecimento de água potável à sede do Ministério Público em Parintins (CA 004/2022 - MP/PGJ), conforme fatura de Abril/2024 demais documentos no SEI 2025.014585.</t>
  </si>
  <si>
    <t>FATURA ABRIL/2024</t>
  </si>
  <si>
    <t>2186/2025</t>
  </si>
  <si>
    <t>Liquidação da NE nº 2024NE0000041 - Ref. ao serviço de fornecimento de água potável à sede do Ministério Público em Parintins (CA 004/2022 - MP/PGJ), conforme fatura de Maio/2024 demais documentos no SEI 2025.014585</t>
  </si>
  <si>
    <t>FATURA MAIO/2024</t>
  </si>
  <si>
    <t>2187/2025</t>
  </si>
  <si>
    <t>Liquidação da NE nº 2024NE0000041 - Ref. ao serviço de fornecimento de água potável à sede do Ministério Público em Parintins (CA 004/2022 - MP/PGJ), conforme fatura de Junho/2024 demais documentos no SEI 2025.014585.</t>
  </si>
  <si>
    <t>FATURA JUNHO/2024</t>
  </si>
  <si>
    <t>2188/2025</t>
  </si>
  <si>
    <t>Liquidação da NE nº 2024NE0000041 - Ref. ao serviço de fornecimento de água potável à sede do Ministério Público em Parintins (CA 004/2022 - MP/PGJ), conforme fatura de Julho/2024 demais documentos no SEI 2025.014585.</t>
  </si>
  <si>
    <t>FATURA JULHO/2024</t>
  </si>
  <si>
    <t>2189/2025</t>
  </si>
  <si>
    <t>Liquidação da NE nº 2024NE0000041 - Ref. ao serviço de fornecimento de água potável à sede do Ministério Público em Parintins (CA 004/2022 - MP/PGJ), conforme fatura de Agosto/2024 demais documentos no SEI 2025.014585.</t>
  </si>
  <si>
    <t>FATURA AGOSTO/2024</t>
  </si>
  <si>
    <t>2190/2025</t>
  </si>
  <si>
    <t>Liquidação da NE nº 2024NE0000041 - Ref. ao serviço de fornecimento de água potável à sede do Ministério Público em Parintins (CA 004/2022 - MP/PGJ), conforme fatura de Setembro/2024 demais documentos no SEI 2025.014585.</t>
  </si>
  <si>
    <t>FATURA SETEMBRO/2024</t>
  </si>
  <si>
    <t>2191/2025</t>
  </si>
  <si>
    <t>Liquidação da NE nº 2024NE0000041 - Ref. ao serviço de fornecimento de água potável à sede do Ministério Público em Parintins (CA 004/2022 - MP/PGJ), conforme fatura de Outubro/2024 demais documentos no SEI 2025.014585.</t>
  </si>
  <si>
    <t>FATURA OUTUBRO/2024</t>
  </si>
  <si>
    <t>2192/2025</t>
  </si>
  <si>
    <t>Liquidação da NE nº 2024NE0000041 - Ref. ao serviço de fornecimento de água potável à sede do Ministério Público em Parintins (CA 004/2022 - MP/PGJ), conforme fatura de Novembro/2024 demais documentos no SEI 2025.014585.</t>
  </si>
  <si>
    <t>FATURA NOVEMBRO/2024</t>
  </si>
  <si>
    <t>2193/2025</t>
  </si>
  <si>
    <t>Liquidação da NE nº 2024NE0000041 - Ref. ao serviço de fornecimento de água potável à sede do Ministério Público em Parintins (CA 004/2022 - MP/PGJ), conforme fatura de Dezembro/2024 demais documentos no SEI 2025.014585.</t>
  </si>
  <si>
    <t>FATURA DEZEMBRO/2024</t>
  </si>
  <si>
    <t>2194/2025</t>
  </si>
  <si>
    <t>Liquidação da NE nº 2024NE0000041 - Ref. ao serviço de fornecimento de água potável à sede do Ministério Público em Parintins (CA 004/2022 - MP/PGJ), conforme fatura de Janeiro/2025 demais documentos no SEI 2025.014585.</t>
  </si>
  <si>
    <t>FATURA JANEIRO/2025</t>
  </si>
  <si>
    <t>2195/2025</t>
  </si>
  <si>
    <t>Liquidação da NE nº 2025NE0000052 - Ref. ao serviço de fornecimento de água potável à sede do Ministério Público em Parintins (CA 004/2022 - MP/PGJ), conforme fatura de Janeiro/2025 demais documentos no SEI 2025.014585.</t>
  </si>
  <si>
    <t>2196/2025</t>
  </si>
  <si>
    <t>Liquidação da NE nº 2025NE0000052 - Ref. ao serviço de fornecimento de água potável à sede do Ministério Público em Parintins (CA 004/2022 - MP/PGJ), conforme fatura de Fevereiro/2025 demais documentos no SEI 2025.014585.</t>
  </si>
  <si>
    <t>FATURA FEVEREIRO/2025</t>
  </si>
  <si>
    <t>2198/2025</t>
  </si>
  <si>
    <t>Liquidação da NE nº 2025NE0000052 - Ref. ao serviço de fornecimento de água potável à sede do Ministério Público em Parintins (CA 004/2022 - MP/PGJ), conforme fatura de Março/2025 demais documentos no SEI 2025.014585.</t>
  </si>
  <si>
    <t>FATURA MARÇO/2025</t>
  </si>
  <si>
    <t>2199/2025</t>
  </si>
  <si>
    <t>MÓDULO ENGENHARIA CONSULTORIA E GERENCIA PREDIAL LTDA</t>
  </si>
  <si>
    <t>Liquidação da NE nº 2025NE0000832 - Prestação de serviços de manutenção preventiva e corretiva de elevadores (CA 015/2023 - MP/PGJ) referente a JUNHO/2025, conforme NF- n° 42553 e documentos no SEI 2025.014820.</t>
  </si>
  <si>
    <t>42553/2025</t>
  </si>
  <si>
    <t>2217/2025</t>
  </si>
  <si>
    <t>2025.014820</t>
  </si>
  <si>
    <t>VR BENEFICIOS E SERVICOS DE PROCESSAMENTO S.A</t>
  </si>
  <si>
    <t>Liquidação da NE nº 2025NE0001210 - Ref. a prestação de serviço do sistema informatizado de registro e controle de ponto eletrônico, em ambiente web, para a Procuradoria-Geral de Justiça (CA 008/2025 - MP/PGJ - 1ºT.A.). NF-n° 47793, competência de JUNHO/ 25 e demais documentos no SEI 2025.014817.</t>
  </si>
  <si>
    <t>47793/2025</t>
  </si>
  <si>
    <t>2218/2025</t>
  </si>
  <si>
    <t>2025.014817</t>
  </si>
  <si>
    <t>OI S.A. - EM RECUPERACAO JUDICIAL</t>
  </si>
  <si>
    <t>Liquidação da NE nº 2025NE0000024 - Prestação de serviços de acesso dedicado à Internet com proteção Anti-DDoS (CA Nº 032/2021-MP/PGJ - 3º TA) referente a JUNHO/2025, conforme Fatura nº 0300039385078 e documentos no SEI 2025.014310.</t>
  </si>
  <si>
    <t>Fatura nº 0300039385078</t>
  </si>
  <si>
    <t>2219/2025</t>
  </si>
  <si>
    <t>2025.014310</t>
  </si>
  <si>
    <t>Liquidação da NE nº 2025NE0000901 - Prestação de serviços de acesso dedicado à Internet com proteção Anti-DDoS (CA Nº 032/2021-MP/PGJ - 3º TA) referente a JUNHO/2025, conforme Fatura nº 0300039385078 e documentos no SEI 2025.014310.</t>
  </si>
  <si>
    <t>2220/2025</t>
  </si>
  <si>
    <t>Liquidação da NE nº 2025NE0000901 - Prestação de serviços de acesso dedicado à Internet com proteção Anti-DDoS (CA Nº 032/2021-MP/PGJ - 3º TA) referente a MAIO/2025, conforme Fatura nº 300039383261 e documentos no SEI 2025.012609.</t>
  </si>
  <si>
    <t>Fatura nº 300039383261</t>
  </si>
  <si>
    <t>2221/2025</t>
  </si>
  <si>
    <t>2025.012609</t>
  </si>
  <si>
    <t>EMPRESA BRASILEIRA DE CORREIOS E TELEGRAFOS</t>
  </si>
  <si>
    <t>Liquidação da NE nº 2025NE0000067 - Ref. serviços e venda de produtos postais (CA 035/2021/MP/PGJ) conforme Fatura nº 79938 e documentos no SEI 2025.015253.</t>
  </si>
  <si>
    <t>Fatura nº 79938</t>
  </si>
  <si>
    <t>2222/2025</t>
  </si>
  <si>
    <t>2025.015253</t>
  </si>
  <si>
    <t>Liquidação da NE nº 2025NE0000899 - Ref. serviços e venda de produtos postais (CA 035/2021/MP/PGJ) conforme Fatura nº 79938 e documentos no SEI 2025.015253.</t>
  </si>
  <si>
    <t>2223/2025</t>
  </si>
  <si>
    <t>TELEFONICA BRASIL S.A.</t>
  </si>
  <si>
    <t>Liquidação da NE nº 2025NE0000015 - Ref. prestação de Serviços Móvel Pessoal – SMP (CA 016/2023 - MP/PGJ 1º TA) relativo a MAIO/25 conforme Fatura nº 0345991343 e documentos no SEI 2025.007347.</t>
  </si>
  <si>
    <t>Fatura nº 0345991343</t>
  </si>
  <si>
    <t>2227/2025</t>
  </si>
  <si>
    <t>2025.012608</t>
  </si>
  <si>
    <t>SERVIX INFORMÁTICA LTDA</t>
  </si>
  <si>
    <t>Liquidação da NE nº 2025NE0000911 - Pestação de serviço de solução de firewall de próxima geração em alta disponibilidade, com monitoramento (CA 004/2023 - MP/PGJ) ref. a MAIO/2025 (parcela 20 de 48) conforme NFS-e n° 100 e demais documentos no SEI 2025.013147.</t>
  </si>
  <si>
    <t>100/2025</t>
  </si>
  <si>
    <t>2228/2025</t>
  </si>
  <si>
    <t>2025.013147</t>
  </si>
  <si>
    <t>Liquidação da NE nº 2025NE0000911 - Pestação de serviço de solução de firewall de próxima geração em alta disponibilidade, com monitoramento (CA 004/2023 - MP/PGJ) ref. a MAIO/2025 (parcela 20 de 48) conforme NFS-e n° 101 e demais documentos no SEI 2025.013147.</t>
  </si>
  <si>
    <t>101/2025</t>
  </si>
  <si>
    <t>2229/2025</t>
  </si>
  <si>
    <t>PRODAM PROCESSAMENTO DE DADOS AMAZONAS S A</t>
  </si>
  <si>
    <t>Liquidação da NE nº 2025NE0000233 - Ref. serviço execução de Sistema Prodam RH (CA 002/2025– MP/PGJ), referente ao mês de JUNHO/2025, conforme NFS-nº 55900 e documentos no SEI 2025.014893.</t>
  </si>
  <si>
    <t>55900/2025</t>
  </si>
  <si>
    <t>2230/2025</t>
  </si>
  <si>
    <t>2025.014893</t>
  </si>
  <si>
    <t>Liquidação da NE nº 2025NE0000888 - Ref. serviço de execução do Sistema AJURI (CA 012/2021 - MP/PGJ - 3ºT.A.), referente ao mês de JUNHO/2025, conforme NF-nº 55899 e documentos no SEI 2025.014892.</t>
  </si>
  <si>
    <t>55899/2025</t>
  </si>
  <si>
    <t>2231/2025</t>
  </si>
  <si>
    <t>2025.014892</t>
  </si>
  <si>
    <t xml:space="preserve"> UPDATE DIGITAL TECNOLOGIA DA INFORMAÇÃO LTDA</t>
  </si>
  <si>
    <t>Liquidação da NE nº 2025NE0000211 - Fornecimento Software exclusivo para Registro de Ocorrências de Obra e para o acompanhamento em tempo real das obras, reformas e manutenções (CA 002/2021 – MP/PGJ) conforme NFS-e nº 114018 e documentos no PI-SEI 2025.013306.</t>
  </si>
  <si>
    <t>114018/2025</t>
  </si>
  <si>
    <t>2232/2025</t>
  </si>
  <si>
    <t>2025.013306</t>
  </si>
  <si>
    <t>A S PINTO</t>
  </si>
  <si>
    <t>Liquidação da NE nº 2025NE0000018 - Referente a prestação de serviço de operação de equipamentos de som e vídeo com gravação e transmissão via canal no youtube nas sessões ordinária e extraordinária dos Órgãos Colegiados, ref. a MAIO/2025, conforme NF-nº 46 e demais documentos no SEI 2025.014521.</t>
  </si>
  <si>
    <t>46/2025</t>
  </si>
  <si>
    <t>2233/2025</t>
  </si>
  <si>
    <t>2025.014521</t>
  </si>
  <si>
    <t>Liquidação da NE nº 2025NE0000018 - Referente a prestação serviço de operação de equipamentos de som e vídeo com gravação e transmissão via canal no youtube nas sessões ordinária e extraordinária dos Órgãos Colegiados, ref. a JUNHO/2025, conforme NF-nº 54 e demais documentos no SEI 2025.014288.</t>
  </si>
  <si>
    <t>54/2025</t>
  </si>
  <si>
    <t>2234/2025</t>
  </si>
  <si>
    <t>2025.014288</t>
  </si>
  <si>
    <t>ESTRATEGIA TREINAMENTOS LTDA</t>
  </si>
  <si>
    <t>Liquidação da NE nº 2025NE0001268 - Prestação de serviço de treinamento em Inteligência Artificial - [I.A] Generativa para DevOps: aumentando a produtividade de desenvolvedores de software, conf. NF-N° 156 e documentos no SEI 2025.014374.</t>
  </si>
  <si>
    <t>156/2025</t>
  </si>
  <si>
    <t>2237/2025</t>
  </si>
  <si>
    <t>2025.014374</t>
  </si>
  <si>
    <t>JK ENERGIA LTDA</t>
  </si>
  <si>
    <t>Liquidação da NE nº 2025NE0001156 - Ref. a fornecimento de serviços de substituição dos bancos de bateria e manutenção preventiva dos Nobreaks de grande porte instalados no datacenter do Ministério público do amazonas, conforme NF 1466 e documentos no SEI 2025.004384.</t>
  </si>
  <si>
    <t>1466/2025</t>
  </si>
  <si>
    <t>2239/2025</t>
  </si>
  <si>
    <t>2025.004384</t>
  </si>
  <si>
    <t>Liquidação da NE nº 2025NE0001156         - Ref. a fornecimento de serviços de substituição dos bancos de bateria e manutenção preventiva dos Nobreaks de grande porte instalados no datacenter do Ministério público do amazonas, conforme NF 501 e documentos no SEI 2025.004384.</t>
  </si>
  <si>
    <t>501/2025</t>
  </si>
  <si>
    <t>2240/2025</t>
  </si>
  <si>
    <t>Liquidação da NE nº 2025NE0001157 - CESSÃO ONEROSA DE USO DE BEM IMÓVEL N° 001/2021-TJ, referente a JUNHO/2025, conforme documentos do SEI 2025.014436.</t>
  </si>
  <si>
    <t>MEMORANDO nº 133/2025</t>
  </si>
  <si>
    <t>2260/2025</t>
  </si>
  <si>
    <t>2025.014436</t>
  </si>
  <si>
    <t>JF ENGENHARIA E SERVICOS ESPECIALIZADOS LTDA</t>
  </si>
  <si>
    <t>Liquidação da NE nº 2025NE0000884 - Ref. serviço de limpeza e conservação nas instalações da PGJ/AM (CA 010/2020-MP/PGJ) relativo a JUNHO/2025, conforme NFS-nº 8114 e documentos no SEI 2025.014603.</t>
  </si>
  <si>
    <t>8114/2025</t>
  </si>
  <si>
    <t>2263/2025</t>
  </si>
  <si>
    <t>2025.014603</t>
  </si>
  <si>
    <t>Liquidação da NE nº 2025NE0001027 - Ref. serviço de limpeza e conservação nas instalações da PGJ/AM (CA 010/2020-MP/PGJ) relativo a JUNHO/2025, conforme NFS-nº 8114 e documentos no SEI 2025.014603.</t>
  </si>
  <si>
    <t>2264/2025</t>
  </si>
  <si>
    <t>Liquidação da NE nº 2025NE0001382 - Ref. ao pagamento dos valores reajustados da Tarifa Pública do Serviço de Transportes coletivos urbanos (CA 010/2020-MP/PGJ), conforme NFS-nº 8115 e documentos no SEI 2025.015697.</t>
  </si>
  <si>
    <t>8115/2025</t>
  </si>
  <si>
    <t>2265/2025</t>
  </si>
  <si>
    <t>2025.015697</t>
  </si>
  <si>
    <t>TRENA AMAZONAS LTDA</t>
  </si>
  <si>
    <t>Liquidação da NE nº 2025NE0001161 - Ref.  a prestação de serviços técnicos para execução de sondagem, com emissão de laudo e levantamento planialtimétrico, objetivando fornecer elementos técnicos ref a JULHO/2025, conf. NF-N° 19 e documentos no SEI 2025.014899.</t>
  </si>
  <si>
    <t>19/2025</t>
  </si>
  <si>
    <t>2282/2025</t>
  </si>
  <si>
    <t>2025.014899</t>
  </si>
  <si>
    <t>AMAZONAS ENERGIA S.A</t>
  </si>
  <si>
    <t>Liquidação da NE nº 2025NE0000025 - Ref. serviço de fornecimento de energia elétrica nas  unidades consumidoras da Procuradoria-Geral de Justiça do Estado do Amazonas (CA 027/2024-MP/PGJ) relativo a JUNHO/2025, conforme Fatura nº 869937.06/2025.01&amp;#8203; e documentos no SEI 2025.014715.</t>
  </si>
  <si>
    <t>Fatura nº 86993706202501</t>
  </si>
  <si>
    <t>2285/2025</t>
  </si>
  <si>
    <t>2025.014712</t>
  </si>
  <si>
    <t>PRIME CONSULTORIA E ASSESSORIA EMPRESARIAL LTDA</t>
  </si>
  <si>
    <t>Liquidação da NE nº 2024NE0000369 - Ref. ao Serviço de gerenciamento de frota - serviço (CA N° 007/2023-MP/PGJ) referente JUNHO/2025, conforme a NF-e n° 2998601 e documentos no PI-SEI 2025.015379.</t>
  </si>
  <si>
    <t>2998601/2025</t>
  </si>
  <si>
    <t>2302/2025</t>
  </si>
  <si>
    <t>2025.015379</t>
  </si>
  <si>
    <t>Liquidação da NE nº 2025NE0000040 - Ref. ao Serviço de gerenciamento de frota - serviço (CA N° 007/2023-MP/PGJ) referente JUNHO/2025, conforme a NF-e n° 2998601 e documentos no PI-SEI 2025.015379.</t>
  </si>
  <si>
    <t>2303/2025</t>
  </si>
  <si>
    <t>Liquidação da NE nº 2025NE0000041 - Ref. ao Serviço de gerenciamento de frota - CONSUMO (CA N° 007/2023-MP/PGJ) referente JUNHO/2025 , conforme a NF-e n° 2998602 e documentos no PI-SEI 2025.015379.</t>
  </si>
  <si>
    <t>2998602/2025</t>
  </si>
  <si>
    <t>2304/2025</t>
  </si>
  <si>
    <t>QUALY NUTRI SERVICOS DE ALIMENTACAO LTDA</t>
  </si>
  <si>
    <t>Liquidação da NE nº 2025NE0001238 - Ref. ao serviço de Bufê para fornecimento de 200 unidades de Coquetel para atender a demanda do evento: “Oficinas Temáticas do Planejamento Estratégico do MPAM”, conf. NF-N° 743 e documentos no SEI 2025.015653.</t>
  </si>
  <si>
    <t>743/2025</t>
  </si>
  <si>
    <t>2340/2025</t>
  </si>
  <si>
    <t>2025.015653</t>
  </si>
  <si>
    <t>ALFAMA COM E SERVIÇOS LTDA</t>
  </si>
  <si>
    <t>Liquidação da NE nº 2025NE0000897 - Ref. prestação dos serviços de controle de pragas, nos prédios da PGJ/AM, em MANAUS, IRANDUBA, MANACAPURU e NOVO AIRÃO, relativo a JUNHO/2025 conforme NF-e n° 4443 e documentos no SEI 2025.015587.</t>
  </si>
  <si>
    <t>4443/2025</t>
  </si>
  <si>
    <t>2341/2025</t>
  </si>
  <si>
    <t>2025.015587</t>
  </si>
  <si>
    <t>CERRADO VIAGENS LTDA</t>
  </si>
  <si>
    <t>Liquidação da NE nº 2025NE0000886  - Ref. svç. de emissão, reserva e remarcação de bilhetes para voos nacionais e internacionais (C.A. 019/2023 - MP/PGJ) ref. a JUN/2025, conf. Faturas N° 12910, SEI 2025.014384.</t>
  </si>
  <si>
    <t>Fatura nº 12910/2025</t>
  </si>
  <si>
    <t>2342/2025</t>
  </si>
  <si>
    <t/>
  </si>
  <si>
    <t>2025.014384</t>
  </si>
  <si>
    <t xml:space="preserve"> AMAZONAS ENERGIA S.A</t>
  </si>
  <si>
    <t>Liquidação da NE nº 2025NE0000919 - Ref. serviço de fornecimento de energia elétrica dos Prédios Sede, Anexo Administrativo e Unidade da Belo Horizonte (CA 004/2024-MP/PGJ) relativo a JUNHO/2025, conforme Fatura nº 869937.06/2025.00&amp;#8203; e documentos no SEI 2025.014712.</t>
  </si>
  <si>
    <t>Fatura nº 869937.06/2025</t>
  </si>
  <si>
    <t>2352/2025</t>
  </si>
  <si>
    <t>Liquidação da NE nº 2025NE0001450 - Referente a aquisição de serviços de Buffet para fornecimento de 120 unidades de Coquetel para atender a demanda do evento: “Cerimônia de posse dos novos Membros do Ministério Público do Estado do Amazonas”, conf. NF-N° 744 e documentos no SEI 2025.015864.</t>
  </si>
  <si>
    <t>744/2025</t>
  </si>
  <si>
    <t>2355/2025</t>
  </si>
  <si>
    <t>2025.015864</t>
  </si>
  <si>
    <t>TRIVALE INSTITUICAO DE PAGAMENTO LTDA</t>
  </si>
  <si>
    <t>Liquidação da NE nº 2025NE0000893 - Ref. prestação de serviço de administração, gerenciamento e fornecimento de vale-alimentação (CA 015/2020 - MP/PGJ) relativo a JULHO/2025, conforme NFS-nº 2462482 e documentos no SEI 2025.015344.</t>
  </si>
  <si>
    <t>2462482/2025</t>
  </si>
  <si>
    <t>2356/2025</t>
  </si>
  <si>
    <t>2025.015344</t>
  </si>
  <si>
    <t>Liquidação da NE nº 2025NE0000911 - Pestação de serviço de solução de firewall de próxima geração em alta disponibilidade, com monitoramento (CA 004/2023 - MP/PGJ) ref. a JUNHO/2025 (parcela 21 de 48) conforme NFS-e n° 102 e demais documentos no SEI 2025.015107.</t>
  </si>
  <si>
    <t>102/2025</t>
  </si>
  <si>
    <t>2361/2025</t>
  </si>
  <si>
    <t>2025.015107</t>
  </si>
  <si>
    <t>Liquidação da NE nº 2025NE0000911 - Pestação de serviço de solução de firewall de próxima geração em alta disponibilidade, com monitoramento (CA 004/2023 - MP/PGJ) ref. a JUNHO/2025 (parcela 21 de 48) conforme NFS-e n° 104 e demais documentos no SEI 2025.015107.</t>
  </si>
  <si>
    <t>104/2025</t>
  </si>
  <si>
    <t>2362/2025</t>
  </si>
  <si>
    <t xml:space="preserve"> VIA DIRETA TELECOMUNICACOES VIA SATELITE E INTERNET LTDA</t>
  </si>
  <si>
    <t>Liquidação da NE nº 2025NE0000046 - Prestação de serviços de conectividade a internet, via sátelite (LEO), (CA n° 023/2024 - MP/PGJ) referente a ABRIL/25 conforme NFSC nº 559  e demais documentos no PI-SEI 2025.010680.</t>
  </si>
  <si>
    <t>559/2025</t>
  </si>
  <si>
    <t>2364/2025</t>
  </si>
  <si>
    <t>2025.010680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</si>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</sst>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>
      <alignment wrapText="1"/>
    </xf>
    <xf numFmtId="0" fontId="10" fillId="0" borderId="2" xfId="2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168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 wrapText="1"/>
    </xf>
    <xf numFmtId="43" fontId="2" fillId="0" borderId="0" xfId="0" applyNumberFormat="1" applyFont="1"/>
    <xf numFmtId="0" fontId="10" fillId="0" borderId="0" xfId="2" applyAlignment="1">
      <alignment wrapText="1"/>
    </xf>
    <xf numFmtId="0" fontId="2" fillId="0" borderId="2" xfId="2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9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460FB320-C9A7-4330-AF96-2B5AE235D752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EF31A5BC-E89B-4A59-93E4-7A09ADB5BB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7.Julho/7.ORDEM_CRONOL&#211;GICA_%20DE_%20PAGAMENTOS_JULHO.xlsx" TargetMode="External"/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JULHO/2025</v>
          </cell>
        </row>
        <row r="41">
          <cell r="A41" t="str">
            <v>Data da última atualização: 01/08/2025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NFS_114018_2025_UPDATE_7bbb1.pdf" TargetMode="External"/><Relationship Id="rId21" Type="http://schemas.openxmlformats.org/officeDocument/2006/relationships/hyperlink" Target="https://www.mpam.mp.br/images/FATURA_SETEMBRO_2022_SAAE_PARINTINS_50a4c.pdf" TargetMode="External"/><Relationship Id="rId42" Type="http://schemas.openxmlformats.org/officeDocument/2006/relationships/hyperlink" Target="https://www.mpam.mp.br/images/FATURA_JUNHO_2024_SAAE_PARINTINS_58fef.pdf" TargetMode="External"/><Relationship Id="rId63" Type="http://schemas.openxmlformats.org/officeDocument/2006/relationships/hyperlink" Target="https://www.mpam.mp.br/images/CCT_04-2022_-_MP-PGJ_fcb3e.pdf%5d" TargetMode="External"/><Relationship Id="rId84" Type="http://schemas.openxmlformats.org/officeDocument/2006/relationships/hyperlink" Target="https://www.mpam.mp.br/images/CCT_04-2022_-_MP-PGJ_fcb3e.pdf%5d" TargetMode="External"/><Relationship Id="rId138" Type="http://schemas.openxmlformats.org/officeDocument/2006/relationships/hyperlink" Target="https://www.mpam.mp.br/images/CT_n%C2%BA_32-MP-PGJ_4ec7e.pdf" TargetMode="External"/><Relationship Id="rId159" Type="http://schemas.openxmlformats.org/officeDocument/2006/relationships/hyperlink" Target="https://www.mpam.mp.br/images/FATURA_12910_2025_CERRADO_b0a80.pdf" TargetMode="External"/><Relationship Id="rId170" Type="http://schemas.openxmlformats.org/officeDocument/2006/relationships/hyperlink" Target="https://www.mpam.mp.br/images/CT_19-2023_-_MP-PGJ_9ff27.pdf" TargetMode="External"/><Relationship Id="rId107" Type="http://schemas.openxmlformats.org/officeDocument/2006/relationships/hyperlink" Target="https://www.mpam.mp.br/images/FATURA_0300039385078_2025_OI_SA_77807.pdf" TargetMode="External"/><Relationship Id="rId11" Type="http://schemas.openxmlformats.org/officeDocument/2006/relationships/hyperlink" Target="https://www.mpam.mp.br/images/NFS_2417_2025_FIOS_81a44.pdf" TargetMode="External"/><Relationship Id="rId32" Type="http://schemas.openxmlformats.org/officeDocument/2006/relationships/hyperlink" Target="https://www.mpam.mp.br/images/FATURA_SETEMBRO_2023_SAAE_PARINTINS_c05fc.pdf" TargetMode="External"/><Relationship Id="rId53" Type="http://schemas.openxmlformats.org/officeDocument/2006/relationships/hyperlink" Target="https://www.mpam.mp.br/images/Contratos/2022/Carta_Contrato/CC_05-2022_MP_-_PGJ_596f4.pdf" TargetMode="External"/><Relationship Id="rId74" Type="http://schemas.openxmlformats.org/officeDocument/2006/relationships/hyperlink" Target="https://www.mpam.mp.br/images/CCT_04-2022_-_MP-PGJ_fcb3e.pdf%5d" TargetMode="External"/><Relationship Id="rId128" Type="http://schemas.openxmlformats.org/officeDocument/2006/relationships/hyperlink" Target="https://www.mpam.mp.br/images/Transpar%C3%AAncia_2025/Julho/Ordem_Cronol%C3%B3gica/Servi%C3%A7os/NF_1466_2025_JK_7dd97.pdf" TargetMode="External"/><Relationship Id="rId149" Type="http://schemas.openxmlformats.org/officeDocument/2006/relationships/hyperlink" Target="https://www.mpam.mp.br/images/CCT_n%C2%BA_05-2024-MP-PGJ_5e9ad.pdf" TargetMode="External"/><Relationship Id="rId5" Type="http://schemas.openxmlformats.org/officeDocument/2006/relationships/hyperlink" Target="https://www.mpam.mp.br/images/NFS_588_2025_BMJ_3ba61.pdf" TargetMode="External"/><Relationship Id="rId95" Type="http://schemas.openxmlformats.org/officeDocument/2006/relationships/hyperlink" Target="https://www.mpam.mp.br/images/Contratos/2021/CONVENIOS/Termo_de_Cess%C3%A3o_Onerosa_de_Uso_n%C2%BA_001_2021_TJ_8e094.pdf" TargetMode="External"/><Relationship Id="rId160" Type="http://schemas.openxmlformats.org/officeDocument/2006/relationships/hyperlink" Target="https://www.mpam.mp.br/images/FATURA_869937_06_2025_AMAZONAS_ENERGIA_e8885.pdf" TargetMode="External"/><Relationship Id="rId22" Type="http://schemas.openxmlformats.org/officeDocument/2006/relationships/hyperlink" Target="https://www.mpam.mp.br/images/FATURA_OUTUBRO_2022_SAAE_PARINTINS_5be4b.pdf" TargetMode="External"/><Relationship Id="rId43" Type="http://schemas.openxmlformats.org/officeDocument/2006/relationships/hyperlink" Target="https://www.mpam.mp.br/images/FATURA_JULHO_2024_SAAE_PARINTINS_f9331.pdf" TargetMode="External"/><Relationship Id="rId64" Type="http://schemas.openxmlformats.org/officeDocument/2006/relationships/hyperlink" Target="https://www.mpam.mp.br/images/CCT_04-2022_-_MP-PGJ_fcb3e.pdf%5d" TargetMode="External"/><Relationship Id="rId118" Type="http://schemas.openxmlformats.org/officeDocument/2006/relationships/hyperlink" Target="https://www.mpam.mp.br/images/NFS_46_2025_AS_PINTO_d8378.pdf" TargetMode="External"/><Relationship Id="rId139" Type="http://schemas.openxmlformats.org/officeDocument/2006/relationships/hyperlink" Target="https://www.mpam.mp.br/images/CT_n%C2%BA_035-2021-MP-PGJ_8bef6.pdf" TargetMode="External"/><Relationship Id="rId85" Type="http://schemas.openxmlformats.org/officeDocument/2006/relationships/hyperlink" Target="https://www.mpam.mp.br/images/CCT_04-2022_-_MP-PGJ_fcb3e.pdf%5d" TargetMode="External"/><Relationship Id="rId150" Type="http://schemas.openxmlformats.org/officeDocument/2006/relationships/hyperlink" Target="https://www.mpam.mp.br/images/CCT_n%C2%BA_05-2024-MP-PGJ_5e9ad.pdf" TargetMode="External"/><Relationship Id="rId171" Type="http://schemas.openxmlformats.org/officeDocument/2006/relationships/hyperlink" Target="https://www.mpam.mp.br/images/Contratos/2023/Contrato/CT_04-2023_-_MP-PGJ.pdf_ee471.pdf" TargetMode="External"/><Relationship Id="rId12" Type="http://schemas.openxmlformats.org/officeDocument/2006/relationships/hyperlink" Target="https://www.mpam.mp.br/images/NFS_2418_2025_FIOS_6e7b7.pdf" TargetMode="External"/><Relationship Id="rId33" Type="http://schemas.openxmlformats.org/officeDocument/2006/relationships/hyperlink" Target="https://www.mpam.mp.br/images/FATURA_OUTUBRO_2023_SAAE_PARINTINS_048ac.pdf" TargetMode="External"/><Relationship Id="rId108" Type="http://schemas.openxmlformats.org/officeDocument/2006/relationships/hyperlink" Target="https://www.mpam.mp.br/images/FATURA_0300039385078_2025_OI_SA_77807.pdf" TargetMode="External"/><Relationship Id="rId129" Type="http://schemas.openxmlformats.org/officeDocument/2006/relationships/hyperlink" Target="https://www.mpam.mp.br/images/CT_27-2024_-_MP-PGJ_e0a09.pdf" TargetMode="External"/><Relationship Id="rId54" Type="http://schemas.openxmlformats.org/officeDocument/2006/relationships/hyperlink" Target="https://www.mpam.mp.br/images/CCT_04-2022_-_MP-PGJ_fcb3e.pdf" TargetMode="External"/><Relationship Id="rId75" Type="http://schemas.openxmlformats.org/officeDocument/2006/relationships/hyperlink" Target="https://www.mpam.mp.br/images/CCT_04-2022_-_MP-PGJ_fcb3e.pdf%5d" TargetMode="External"/><Relationship Id="rId96" Type="http://schemas.openxmlformats.org/officeDocument/2006/relationships/hyperlink" Target="https://www.mpam.mp.br/images/Contratos/2021/CONVENIOS/Termo_de_Cess%C3%A3o_Onerosa_de_Uso_n%C2%BA_001_2021_TJ_8e094.pdf" TargetMode="External"/><Relationship Id="rId140" Type="http://schemas.openxmlformats.org/officeDocument/2006/relationships/hyperlink" Target="https://www.mpam.mp.br/images/CT_n%C2%BA_035-2021-MP-PGJ_8bef6.pdf" TargetMode="External"/><Relationship Id="rId161" Type="http://schemas.openxmlformats.org/officeDocument/2006/relationships/hyperlink" Target="https://www.mpam.mp.br/images/NF_744_2025_QUALY_c05e9.pdf" TargetMode="External"/><Relationship Id="rId1" Type="http://schemas.openxmlformats.org/officeDocument/2006/relationships/hyperlink" Target="https://www.mpam.mp.br/images/FATURA_23074_06_2025_SAAE_ITACOATIRA_ba09e.pdf" TargetMode="External"/><Relationship Id="rId6" Type="http://schemas.openxmlformats.org/officeDocument/2006/relationships/hyperlink" Target="https://www.mpam.mp.br/images/NFS_589_2025_BMJ_d56fc.pdf" TargetMode="External"/><Relationship Id="rId23" Type="http://schemas.openxmlformats.org/officeDocument/2006/relationships/hyperlink" Target="https://www.mpam.mp.br/images/FATURA_DEZEMBRO_2022_SAAE_PARINTINS_a4540.pdf" TargetMode="External"/><Relationship Id="rId28" Type="http://schemas.openxmlformats.org/officeDocument/2006/relationships/hyperlink" Target="https://www.mpam.mp.br/images/FATURA_MAIO_2023_SAAE_PARINTINS_6c013.pdf" TargetMode="External"/><Relationship Id="rId49" Type="http://schemas.openxmlformats.org/officeDocument/2006/relationships/hyperlink" Target="https://www.mpam.mp.br/images/FATURA_JANEIRO_2025_SAAE_PARINTINS_c812e.pdf" TargetMode="External"/><Relationship Id="rId114" Type="http://schemas.openxmlformats.org/officeDocument/2006/relationships/hyperlink" Target="https://www.mpam.mp.br/images/NFS_101_2025_SERVIX_e348c.pdf" TargetMode="External"/><Relationship Id="rId119" Type="http://schemas.openxmlformats.org/officeDocument/2006/relationships/hyperlink" Target="https://www.mpam.mp.br/images/NFS_54_2025_AS_PINTO_d6074.pdf" TargetMode="External"/><Relationship Id="rId44" Type="http://schemas.openxmlformats.org/officeDocument/2006/relationships/hyperlink" Target="https://www.mpam.mp.br/images/FATURA_AGOSTO_2024_SAAE_PARINTINS_77e1c.pdf" TargetMode="External"/><Relationship Id="rId60" Type="http://schemas.openxmlformats.org/officeDocument/2006/relationships/hyperlink" Target="https://www.mpam.mp.br/images/CCT_04-2022_-_MP-PGJ_fcb3e.pdf%5d" TargetMode="External"/><Relationship Id="rId65" Type="http://schemas.openxmlformats.org/officeDocument/2006/relationships/hyperlink" Target="https://www.mpam.mp.br/images/CCT_04-2022_-_MP-PGJ_fcb3e.pdf%5d" TargetMode="External"/><Relationship Id="rId81" Type="http://schemas.openxmlformats.org/officeDocument/2006/relationships/hyperlink" Target="https://www.mpam.mp.br/images/CCT_04-2022_-_MP-PGJ_fcb3e.pdf%5d" TargetMode="External"/><Relationship Id="rId86" Type="http://schemas.openxmlformats.org/officeDocument/2006/relationships/hyperlink" Target="https://www.mpam.mp.br/images/CCT_04-2022_-_MP-PGJ_fcb3e.pdf%5d" TargetMode="External"/><Relationship Id="rId130" Type="http://schemas.openxmlformats.org/officeDocument/2006/relationships/hyperlink" Target="https://www.mpam.mp.br/images/CT_15-2023_-_MP-PGJ_777a8.pdf" TargetMode="External"/><Relationship Id="rId135" Type="http://schemas.openxmlformats.org/officeDocument/2006/relationships/hyperlink" Target="https://www.mpam.mp.br/images/CT_n.%C2%BA_002-2025_-_MP-PGJ_aed9a.pdf" TargetMode="External"/><Relationship Id="rId151" Type="http://schemas.openxmlformats.org/officeDocument/2006/relationships/hyperlink" Target="https://www.mpam.mp.br/images/CT_011-2025_-_MP-PGJ_4be32.pdf" TargetMode="External"/><Relationship Id="rId156" Type="http://schemas.openxmlformats.org/officeDocument/2006/relationships/hyperlink" Target="https://www.mpam.mp.br/images/NFS_2998602_2025_PRIME_e1d4c.pdf" TargetMode="External"/><Relationship Id="rId172" Type="http://schemas.openxmlformats.org/officeDocument/2006/relationships/hyperlink" Target="https://www.mpam.mp.br/images/Contratos/2023/Contrato/CT_04-2023_-_MP-PGJ.pdf_ee471.pdf" TargetMode="External"/><Relationship Id="rId13" Type="http://schemas.openxmlformats.org/officeDocument/2006/relationships/hyperlink" Target="https://www.mpam.mp.br/images/NFS_2419_2025_FIOS_b631d.pdf" TargetMode="External"/><Relationship Id="rId18" Type="http://schemas.openxmlformats.org/officeDocument/2006/relationships/hyperlink" Target="https://www.mpam.mp.br/images/NF_389_2025_CASA_NOVA_37687.pdf" TargetMode="External"/><Relationship Id="rId39" Type="http://schemas.openxmlformats.org/officeDocument/2006/relationships/hyperlink" Target="https://www.mpam.mp.br/images/FATURA_MAR%C3%87O_2024_SAAE_PARINTINS_6c4a9.pdf" TargetMode="External"/><Relationship Id="rId109" Type="http://schemas.openxmlformats.org/officeDocument/2006/relationships/hyperlink" Target="https://www.mpam.mp.br/images/FATURA_300039383261_2025_OI_SA_b0195.pdf" TargetMode="External"/><Relationship Id="rId34" Type="http://schemas.openxmlformats.org/officeDocument/2006/relationships/hyperlink" Target="https://www.mpam.mp.br/images/FATURA_NOVEMBRO_2023_SAAE_PARINTINS_3ed6a.pdf" TargetMode="External"/><Relationship Id="rId50" Type="http://schemas.openxmlformats.org/officeDocument/2006/relationships/hyperlink" Target="https://www.mpam.mp.br/images/FATURA_JANEIRO_2025_SAAE_PARINTINS_c812e.pdf" TargetMode="External"/><Relationship Id="rId55" Type="http://schemas.openxmlformats.org/officeDocument/2006/relationships/hyperlink" Target="https://www.mpam.mp.br/images/CCT_04-2022_-_MP-PGJ_fcb3e.pdf" TargetMode="External"/><Relationship Id="rId76" Type="http://schemas.openxmlformats.org/officeDocument/2006/relationships/hyperlink" Target="https://www.mpam.mp.br/images/CCT_04-2022_-_MP-PGJ_fcb3e.pdf%5d" TargetMode="External"/><Relationship Id="rId97" Type="http://schemas.openxmlformats.org/officeDocument/2006/relationships/hyperlink" Target="https://www.mpam.mp.br/images/CT_08-2024_-_MP-PGJ_976bb.pdf" TargetMode="External"/><Relationship Id="rId104" Type="http://schemas.openxmlformats.org/officeDocument/2006/relationships/hyperlink" Target="https://www.mpam.mp.br/images/Carta_Contrato_n%C2%BA_07-PGJ_-_MP-PGJ_7e36e.pdf" TargetMode="External"/><Relationship Id="rId120" Type="http://schemas.openxmlformats.org/officeDocument/2006/relationships/hyperlink" Target="https://www.mpam.mp.br/images/NFS_156_2025_ESTRATEGIA_408f2.pdf" TargetMode="External"/><Relationship Id="rId125" Type="http://schemas.openxmlformats.org/officeDocument/2006/relationships/hyperlink" Target="https://www.mpam.mp.br/images/NFS_8115_2025_JF_ENGENHARIA_2404e.pdf" TargetMode="External"/><Relationship Id="rId141" Type="http://schemas.openxmlformats.org/officeDocument/2006/relationships/hyperlink" Target="https://www.mpam.mp.br/images/CT_n%C2%BA_012-2021-MP-PGJ_df72d.pdf" TargetMode="External"/><Relationship Id="rId146" Type="http://schemas.openxmlformats.org/officeDocument/2006/relationships/hyperlink" Target="https://www.mpam.mp.br/images/CT_n%C2%BA_10-2020-MP-PGJ_d98a6.pdf" TargetMode="External"/><Relationship Id="rId167" Type="http://schemas.openxmlformats.org/officeDocument/2006/relationships/hyperlink" Target="https://www.mpam.mp.br/images/CT_07-2023_-_MP-PGJ_fb5b5.pdf" TargetMode="External"/><Relationship Id="rId7" Type="http://schemas.openxmlformats.org/officeDocument/2006/relationships/hyperlink" Target="https://www.mpam.mp.br/images/NFS_374_2025_CASA_NOVA_f0ba0.pdf" TargetMode="External"/><Relationship Id="rId71" Type="http://schemas.openxmlformats.org/officeDocument/2006/relationships/hyperlink" Target="https://www.mpam.mp.br/images/CCT_04-2022_-_MP-PGJ_fcb3e.pdf%5d" TargetMode="External"/><Relationship Id="rId92" Type="http://schemas.openxmlformats.org/officeDocument/2006/relationships/hyperlink" Target="https://www.mpam.mp.br/images/CT_21-2023_-_MP-PGJ_4dc3f.pdf" TargetMode="External"/><Relationship Id="rId162" Type="http://schemas.openxmlformats.org/officeDocument/2006/relationships/hyperlink" Target="https://www.mpam.mp.br/images/NFS_2462482_2025_TRIVALE_6301e.pdf" TargetMode="External"/><Relationship Id="rId2" Type="http://schemas.openxmlformats.org/officeDocument/2006/relationships/hyperlink" Target="https://www.mpam.mp.br/images/NFS_2446649_2025_TRIVALE_03b27.pdf" TargetMode="External"/><Relationship Id="rId29" Type="http://schemas.openxmlformats.org/officeDocument/2006/relationships/hyperlink" Target="https://www.mpam.mp.br/images/FATURA_JUNHO_2023_SAAE_PARINTINS_d0727.pdf" TargetMode="External"/><Relationship Id="rId24" Type="http://schemas.openxmlformats.org/officeDocument/2006/relationships/hyperlink" Target="https://www.mpam.mp.br/images/FATURA_JANEIRO_2023_SAAE_PARINTINS_6fe3c.pdf" TargetMode="External"/><Relationship Id="rId40" Type="http://schemas.openxmlformats.org/officeDocument/2006/relationships/hyperlink" Target="https://www.mpam.mp.br/images/FATURA_ABRIL_2024_SAAE_PARINTINS_75623.pdf" TargetMode="External"/><Relationship Id="rId45" Type="http://schemas.openxmlformats.org/officeDocument/2006/relationships/hyperlink" Target="https://www.mpam.mp.br/images/FATURA_SETEMBRO_2024_SAAE_PARINTINS_0a600.pdf" TargetMode="External"/><Relationship Id="rId66" Type="http://schemas.openxmlformats.org/officeDocument/2006/relationships/hyperlink" Target="https://www.mpam.mp.br/images/CCT_04-2022_-_MP-PGJ_fcb3e.pdf%5d" TargetMode="External"/><Relationship Id="rId87" Type="http://schemas.openxmlformats.org/officeDocument/2006/relationships/hyperlink" Target="https://www.mpam.mp.br/images/Contratos/2022/Contrato/CT_25-2022_-_MP-PGJ_8363e.pdf" TargetMode="External"/><Relationship Id="rId110" Type="http://schemas.openxmlformats.org/officeDocument/2006/relationships/hyperlink" Target="https://www.mpam.mp.br/images/FATURA_79938_2025_CORREIOS_05109.pdf" TargetMode="External"/><Relationship Id="rId115" Type="http://schemas.openxmlformats.org/officeDocument/2006/relationships/hyperlink" Target="https://www.mpam.mp.br/images/NFS_55900_2025_PRODAM_a9fd9.pdf" TargetMode="External"/><Relationship Id="rId131" Type="http://schemas.openxmlformats.org/officeDocument/2006/relationships/hyperlink" Target="https://www.mpam.mp.br/images/CT_16-2023_-_MP-PGJ_8a82c.pdf" TargetMode="External"/><Relationship Id="rId136" Type="http://schemas.openxmlformats.org/officeDocument/2006/relationships/hyperlink" Target="https://www.mpam.mp.br/images/CT_n%C2%BA_32-MP-PGJ_4ec7e.pdf" TargetMode="External"/><Relationship Id="rId157" Type="http://schemas.openxmlformats.org/officeDocument/2006/relationships/hyperlink" Target="https://www.mpam.mp.br/images/NF_743_2025_QUALY_44f45.pdf" TargetMode="External"/><Relationship Id="rId61" Type="http://schemas.openxmlformats.org/officeDocument/2006/relationships/hyperlink" Target="https://www.mpam.mp.br/images/CCT_04-2022_-_MP-PGJ_fcb3e.pdf%5d" TargetMode="External"/><Relationship Id="rId82" Type="http://schemas.openxmlformats.org/officeDocument/2006/relationships/hyperlink" Target="https://www.mpam.mp.br/images/CCT_04-2022_-_MP-PGJ_fcb3e.pdf%5d" TargetMode="External"/><Relationship Id="rId152" Type="http://schemas.openxmlformats.org/officeDocument/2006/relationships/hyperlink" Target="https://www.mpam.mp.br/images/CT_23-2024_-_MP-PGJ_88c32.pdf" TargetMode="External"/><Relationship Id="rId173" Type="http://schemas.openxmlformats.org/officeDocument/2006/relationships/hyperlink" Target="https://www.mpam.mp.br/images/CT_n%C2%BA_015-2020-MP-PGJ_4610e.pdf" TargetMode="External"/><Relationship Id="rId19" Type="http://schemas.openxmlformats.org/officeDocument/2006/relationships/hyperlink" Target="https://www.mpam.mp.br/images/FATURA_106258_2025_CASA_NOVA_41849.pdf" TargetMode="External"/><Relationship Id="rId14" Type="http://schemas.openxmlformats.org/officeDocument/2006/relationships/hyperlink" Target="https://www.mpam.mp.br/images/FATURA_22_2025_PREVILEMOS_a9885.pdf" TargetMode="External"/><Relationship Id="rId30" Type="http://schemas.openxmlformats.org/officeDocument/2006/relationships/hyperlink" Target="https://www.mpam.mp.br/images/FATURA_JULHO_2023_SAAE_PARINTINS_8390c.pdf" TargetMode="External"/><Relationship Id="rId35" Type="http://schemas.openxmlformats.org/officeDocument/2006/relationships/hyperlink" Target="https://www.mpam.mp.br/images/FATURA_DEZEMBRO_2023_SAAE_PARINTINS_626e2.pdf" TargetMode="External"/><Relationship Id="rId56" Type="http://schemas.openxmlformats.org/officeDocument/2006/relationships/hyperlink" Target="https://www.mpam.mp.br/images/CCT_04-2022_-_MP-PGJ_fcb3e.pdf" TargetMode="External"/><Relationship Id="rId77" Type="http://schemas.openxmlformats.org/officeDocument/2006/relationships/hyperlink" Target="https://www.mpam.mp.br/images/CCT_04-2022_-_MP-PGJ_fcb3e.pdf%5d" TargetMode="External"/><Relationship Id="rId100" Type="http://schemas.openxmlformats.org/officeDocument/2006/relationships/hyperlink" Target="https://www.mpam.mp.br/images/CT_08-2024_-_MP-PGJ_976bb.pdf" TargetMode="External"/><Relationship Id="rId105" Type="http://schemas.openxmlformats.org/officeDocument/2006/relationships/hyperlink" Target="https://www.mpam.mp.br/images/NFS_42553_2025_M%C3%93DULO_9a382.pdf" TargetMode="External"/><Relationship Id="rId126" Type="http://schemas.openxmlformats.org/officeDocument/2006/relationships/hyperlink" Target="https://www.mpam.mp.br/images/NFS_19_2025_TRENA_a9808.pdf" TargetMode="External"/><Relationship Id="rId147" Type="http://schemas.openxmlformats.org/officeDocument/2006/relationships/hyperlink" Target="https://www.mpam.mp.br/images/CT_17-2024_-_MP-PGJ_5fa2a.pdf" TargetMode="External"/><Relationship Id="rId168" Type="http://schemas.openxmlformats.org/officeDocument/2006/relationships/hyperlink" Target="https://www.mpam.mp.br/images/CT_07-2023_-_MP-PGJ_fb5b5.pdf" TargetMode="External"/><Relationship Id="rId8" Type="http://schemas.openxmlformats.org/officeDocument/2006/relationships/hyperlink" Target="https://www.mpam.mp.br/images/NFS_2415_2025_FIOS_09d0d.pdf" TargetMode="External"/><Relationship Id="rId51" Type="http://schemas.openxmlformats.org/officeDocument/2006/relationships/hyperlink" Target="https://www.mpam.mp.br/images/FATURA_FEVEREIRO_2025_SAAE_PARINTINS_b534c.pdf" TargetMode="External"/><Relationship Id="rId72" Type="http://schemas.openxmlformats.org/officeDocument/2006/relationships/hyperlink" Target="https://www.mpam.mp.br/images/CCT_04-2022_-_MP-PGJ_fcb3e.pdf%5d" TargetMode="External"/><Relationship Id="rId93" Type="http://schemas.openxmlformats.org/officeDocument/2006/relationships/hyperlink" Target="https://www.mpam.mp.br/images/CT_n%C2%BA_008-2021-MP-PGJ_077ad.pdf" TargetMode="External"/><Relationship Id="rId98" Type="http://schemas.openxmlformats.org/officeDocument/2006/relationships/hyperlink" Target="https://www.mpam.mp.br/images/CT_08-2024_-_MP-PGJ_976bb.pdf" TargetMode="External"/><Relationship Id="rId121" Type="http://schemas.openxmlformats.org/officeDocument/2006/relationships/hyperlink" Target="https://www.mpam.mp.br/images/NFS_501_2025_JK_834de.pdf" TargetMode="External"/><Relationship Id="rId142" Type="http://schemas.openxmlformats.org/officeDocument/2006/relationships/hyperlink" Target="https://www.mpam.mp.br/images/CT_n%C2%BA_002-2021-MP-PGJ_f7591.pdf" TargetMode="External"/><Relationship Id="rId163" Type="http://schemas.openxmlformats.org/officeDocument/2006/relationships/hyperlink" Target="https://www.mpam.mp.br/images/NFS_102_2025_SERVIX_dc00f.pdf" TargetMode="External"/><Relationship Id="rId3" Type="http://schemas.openxmlformats.org/officeDocument/2006/relationships/hyperlink" Target="https://www.mpam.mp.br/images/NFS_686_2025_2KS_0475a.pdf" TargetMode="External"/><Relationship Id="rId25" Type="http://schemas.openxmlformats.org/officeDocument/2006/relationships/hyperlink" Target="https://www.mpam.mp.br/images/FATURA_FEVEREIRO_2023_SAAE_PARINTINS_ae843.pdf" TargetMode="External"/><Relationship Id="rId46" Type="http://schemas.openxmlformats.org/officeDocument/2006/relationships/hyperlink" Target="https://www.mpam.mp.br/images/FATURA_OUTUBRO_2024_SAAE_PARINTINS_43b3c.pdf" TargetMode="External"/><Relationship Id="rId67" Type="http://schemas.openxmlformats.org/officeDocument/2006/relationships/hyperlink" Target="https://www.mpam.mp.br/images/CCT_04-2022_-_MP-PGJ_fcb3e.pdf%5d" TargetMode="External"/><Relationship Id="rId116" Type="http://schemas.openxmlformats.org/officeDocument/2006/relationships/hyperlink" Target="https://www.mpam.mp.br/images/NFS_55899_2025_PRODAM_34af7.pdf" TargetMode="External"/><Relationship Id="rId137" Type="http://schemas.openxmlformats.org/officeDocument/2006/relationships/hyperlink" Target="https://www.mpam.mp.br/images/CT_n%C2%BA_32-MP-PGJ_4ec7e.pdf" TargetMode="External"/><Relationship Id="rId158" Type="http://schemas.openxmlformats.org/officeDocument/2006/relationships/hyperlink" Target="https://www.mpam.mp.br/images/NFS_4443_2025_ALFAMA_1dd88.pdf" TargetMode="External"/><Relationship Id="rId20" Type="http://schemas.openxmlformats.org/officeDocument/2006/relationships/hyperlink" Target="https://www.mpam.mp.br/images/FATURA_AGOSTO_2022_SAAE_PARINTINS_2a6a0.pdf" TargetMode="External"/><Relationship Id="rId41" Type="http://schemas.openxmlformats.org/officeDocument/2006/relationships/hyperlink" Target="https://www.mpam.mp.br/images/FATURA_MAIO_2024_SAAE_PARINTINS_0d105.pdf" TargetMode="External"/><Relationship Id="rId62" Type="http://schemas.openxmlformats.org/officeDocument/2006/relationships/hyperlink" Target="https://www.mpam.mp.br/images/CCT_04-2022_-_MP-PGJ_fcb3e.pdf%5d" TargetMode="External"/><Relationship Id="rId83" Type="http://schemas.openxmlformats.org/officeDocument/2006/relationships/hyperlink" Target="https://www.mpam.mp.br/images/CCT_04-2022_-_MP-PGJ_fcb3e.pdf%5d" TargetMode="External"/><Relationship Id="rId88" Type="http://schemas.openxmlformats.org/officeDocument/2006/relationships/hyperlink" Target="https://www.mpam.mp.br/images/CT_n%C2%BA_015-2020-MP-PGJ_4610e.pdf" TargetMode="External"/><Relationship Id="rId111" Type="http://schemas.openxmlformats.org/officeDocument/2006/relationships/hyperlink" Target="https://www.mpam.mp.br/images/FATURA_79938_2025_CORREIOS_05109.pdf" TargetMode="External"/><Relationship Id="rId132" Type="http://schemas.openxmlformats.org/officeDocument/2006/relationships/hyperlink" Target="https://www.mpam.mp.br/images/Contratos/2023/Contrato/CT_04-2023_-_MP-PGJ.pdf_ee471.pdf" TargetMode="External"/><Relationship Id="rId153" Type="http://schemas.openxmlformats.org/officeDocument/2006/relationships/hyperlink" Target="https://www.mpam.mp.br/images/CT_04-2024_-_MP-PGJ_9c22c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s://www.mpam.mp.br/images/MEMORANDO_131_2025_TJ_77c44.pdf" TargetMode="External"/><Relationship Id="rId36" Type="http://schemas.openxmlformats.org/officeDocument/2006/relationships/hyperlink" Target="https://www.mpam.mp.br/images/FATURA_JANEIRO_2024_SAAE_PARINTINS_ffbb1.pdf" TargetMode="External"/><Relationship Id="rId57" Type="http://schemas.openxmlformats.org/officeDocument/2006/relationships/hyperlink" Target="https://www.mpam.mp.br/images/CCT_04-2022_-_MP-PGJ_fcb3e.pdf%5d" TargetMode="External"/><Relationship Id="rId106" Type="http://schemas.openxmlformats.org/officeDocument/2006/relationships/hyperlink" Target="https://www.mpam.mp.br/images/NFS_47793_2025_VR_BENEFICIOS_ee6d0.pdf" TargetMode="External"/><Relationship Id="rId127" Type="http://schemas.openxmlformats.org/officeDocument/2006/relationships/hyperlink" Target="https://www.mpam.mp.br/images/FATURA_86993706202501_AMAZONAS_ENERGIA_2e585.pdf" TargetMode="External"/><Relationship Id="rId10" Type="http://schemas.openxmlformats.org/officeDocument/2006/relationships/hyperlink" Target="https://www.mpam.mp.br/images/NFS_2416_2025_FIOS_28de9.pdf" TargetMode="External"/><Relationship Id="rId31" Type="http://schemas.openxmlformats.org/officeDocument/2006/relationships/hyperlink" Target="https://www.mpam.mp.br/images/FATURA_AGOSTO_2023_SAAE_PARINTINS_03258.pdf" TargetMode="External"/><Relationship Id="rId52" Type="http://schemas.openxmlformats.org/officeDocument/2006/relationships/hyperlink" Target="https://www.mpam.mp.br/images/FATURA_MAR%C3%87O_2025_SAAE_PARINTINS_680c5.pdf" TargetMode="External"/><Relationship Id="rId73" Type="http://schemas.openxmlformats.org/officeDocument/2006/relationships/hyperlink" Target="https://www.mpam.mp.br/images/CCT_04-2022_-_MP-PGJ_fcb3e.pdf%5d" TargetMode="External"/><Relationship Id="rId78" Type="http://schemas.openxmlformats.org/officeDocument/2006/relationships/hyperlink" Target="https://www.mpam.mp.br/images/CCT_04-2022_-_MP-PGJ_fcb3e.pdf%5d" TargetMode="External"/><Relationship Id="rId94" Type="http://schemas.openxmlformats.org/officeDocument/2006/relationships/hyperlink" Target="https://www.mpam.mp.br/images/CT_n%C2%BA_008-2021-MP-PGJ_077ad.pdf" TargetMode="External"/><Relationship Id="rId99" Type="http://schemas.openxmlformats.org/officeDocument/2006/relationships/hyperlink" Target="https://www.mpam.mp.br/images/CT_08-2024_-_MP-PGJ_976bb.pdf" TargetMode="External"/><Relationship Id="rId101" Type="http://schemas.openxmlformats.org/officeDocument/2006/relationships/hyperlink" Target="https://www.mpam.mp.br/images/CT_08-2024_-_MP-PGJ_976bb.pdf" TargetMode="External"/><Relationship Id="rId122" Type="http://schemas.openxmlformats.org/officeDocument/2006/relationships/hyperlink" Target="https://www.mpam.mp.br/images/MEMORANDO_133_2025_TJ_31961.pdf" TargetMode="External"/><Relationship Id="rId143" Type="http://schemas.openxmlformats.org/officeDocument/2006/relationships/hyperlink" Target="https://www.mpam.mp.br/images/Contratos/2021/CONVENIOS/Termo_de_Cess%C3%A3o_Onerosa_de_Uso_n%C2%BA_001_2021_TJ_8e094.pdf" TargetMode="External"/><Relationship Id="rId148" Type="http://schemas.openxmlformats.org/officeDocument/2006/relationships/hyperlink" Target="https://www.mpam.mp.br/images/CT_17-2024_-_MP-PGJ_5fa2a.pdf" TargetMode="External"/><Relationship Id="rId164" Type="http://schemas.openxmlformats.org/officeDocument/2006/relationships/hyperlink" Target="https://www.mpam.mp.br/images/NFS_104_2025_SERVIX_974eb.pdf" TargetMode="External"/><Relationship Id="rId169" Type="http://schemas.openxmlformats.org/officeDocument/2006/relationships/hyperlink" Target="https://www.mpam.mp.br/images/CT_24-2023_-_MP-PGJ_933fa.pdf" TargetMode="External"/><Relationship Id="rId4" Type="http://schemas.openxmlformats.org/officeDocument/2006/relationships/hyperlink" Target="https://www.mpam.mp.br/images/NFS_26826_2025_GIBBOR_ab779.pdf" TargetMode="External"/><Relationship Id="rId9" Type="http://schemas.openxmlformats.org/officeDocument/2006/relationships/hyperlink" Target="https://www.mpam.mp.br/images/NFS_2415_2025_FIOS_09d0d.pdf" TargetMode="External"/><Relationship Id="rId26" Type="http://schemas.openxmlformats.org/officeDocument/2006/relationships/hyperlink" Target="https://www.mpam.mp.br/images/FATURA_MAR%C3%87O_2023_SAAE_PARINTINS_75649.pdf" TargetMode="External"/><Relationship Id="rId47" Type="http://schemas.openxmlformats.org/officeDocument/2006/relationships/hyperlink" Target="https://www.mpam.mp.br/images/FATURA_NOVEMBRO_2024_SAAE_PARINTINS_72851.pdf" TargetMode="External"/><Relationship Id="rId68" Type="http://schemas.openxmlformats.org/officeDocument/2006/relationships/hyperlink" Target="https://www.mpam.mp.br/images/CCT_04-2022_-_MP-PGJ_fcb3e.pdf%5d" TargetMode="External"/><Relationship Id="rId89" Type="http://schemas.openxmlformats.org/officeDocument/2006/relationships/hyperlink" Target="https://www.mpam.mp.br/images/CT_19-2024_-_MP-PGJ_419d8.pdf" TargetMode="External"/><Relationship Id="rId112" Type="http://schemas.openxmlformats.org/officeDocument/2006/relationships/hyperlink" Target="https://www.mpam.mp.br/images/FATURA_0345991343_2025_TELEFONICA_BRASIL_9c85d.pdf" TargetMode="External"/><Relationship Id="rId133" Type="http://schemas.openxmlformats.org/officeDocument/2006/relationships/hyperlink" Target="https://www.mpam.mp.br/images/Contratos/2023/Contrato/CT_04-2023_-_MP-PGJ.pdf_ee471.pdf" TargetMode="External"/><Relationship Id="rId154" Type="http://schemas.openxmlformats.org/officeDocument/2006/relationships/hyperlink" Target="https://www.mpam.mp.br/images/NFS_2998601_2025_PRIME_89041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s://www.mpam.mp.br/images/MEMORANDO_131_2025_TJ_77c44.pdf" TargetMode="External"/><Relationship Id="rId37" Type="http://schemas.openxmlformats.org/officeDocument/2006/relationships/hyperlink" Target="https://www.mpam.mp.br/images/FATURA_FEVEREIRO_2024_SAAE_PARINTINS_550a2.pdf" TargetMode="External"/><Relationship Id="rId58" Type="http://schemas.openxmlformats.org/officeDocument/2006/relationships/hyperlink" Target="https://www.mpam.mp.br/images/CCT_04-2022_-_MP-PGJ_fcb3e.pdf%5d" TargetMode="External"/><Relationship Id="rId79" Type="http://schemas.openxmlformats.org/officeDocument/2006/relationships/hyperlink" Target="https://www.mpam.mp.br/images/CCT_04-2022_-_MP-PGJ_fcb3e.pdf%5d" TargetMode="External"/><Relationship Id="rId102" Type="http://schemas.openxmlformats.org/officeDocument/2006/relationships/hyperlink" Target="https://www.mpam.mp.br/images/CT_08-2024_-_MP-PGJ_976bb.pdf" TargetMode="External"/><Relationship Id="rId123" Type="http://schemas.openxmlformats.org/officeDocument/2006/relationships/hyperlink" Target="https://www.mpam.mp.br/images/NFS_8114_2025_JF_ENGENHARIA_2a968.pdf" TargetMode="External"/><Relationship Id="rId144" Type="http://schemas.openxmlformats.org/officeDocument/2006/relationships/hyperlink" Target="https://www.mpam.mp.br/images/CT_n%C2%BA_10-2020-MP-PGJ_d98a6.pdf" TargetMode="External"/><Relationship Id="rId90" Type="http://schemas.openxmlformats.org/officeDocument/2006/relationships/hyperlink" Target="https://www.mpam.mp.br/images/CT_18-2023_-MP-PGJ_367f2.pdf" TargetMode="External"/><Relationship Id="rId165" Type="http://schemas.openxmlformats.org/officeDocument/2006/relationships/hyperlink" Target="https://www.mpam.mp.br/images/NFS_559_2025_VIA_DIRETA_6dee7.pdf" TargetMode="External"/><Relationship Id="rId27" Type="http://schemas.openxmlformats.org/officeDocument/2006/relationships/hyperlink" Target="https://www.mpam.mp.br/images/FATURA_ABRIL_2023_SAAE_PARINTINS_71ae9.pdf" TargetMode="External"/><Relationship Id="rId48" Type="http://schemas.openxmlformats.org/officeDocument/2006/relationships/hyperlink" Target="https://www.mpam.mp.br/images/FATURA_DEZEMBRO_2024_SAAE_PARINTINS_58ed2.pdf" TargetMode="External"/><Relationship Id="rId69" Type="http://schemas.openxmlformats.org/officeDocument/2006/relationships/hyperlink" Target="https://www.mpam.mp.br/images/CCT_04-2022_-_MP-PGJ_fcb3e.pdf%5d" TargetMode="External"/><Relationship Id="rId113" Type="http://schemas.openxmlformats.org/officeDocument/2006/relationships/hyperlink" Target="https://www.mpam.mp.br/images/NFS__100_2025_SERVIX_675a9.pdf" TargetMode="External"/><Relationship Id="rId134" Type="http://schemas.openxmlformats.org/officeDocument/2006/relationships/hyperlink" Target="https://www.mpam.mp.br/images/CT_n%C2%BA_008-2025_-_MP-PGJ_e1a96.pdf" TargetMode="External"/><Relationship Id="rId80" Type="http://schemas.openxmlformats.org/officeDocument/2006/relationships/hyperlink" Target="https://www.mpam.mp.br/images/CCT_04-2022_-_MP-PGJ_fcb3e.pdf%5d" TargetMode="External"/><Relationship Id="rId155" Type="http://schemas.openxmlformats.org/officeDocument/2006/relationships/hyperlink" Target="https://www.mpam.mp.br/images/NFS_2998601_2025_PRIME_89041.pdf" TargetMode="External"/><Relationship Id="rId17" Type="http://schemas.openxmlformats.org/officeDocument/2006/relationships/hyperlink" Target="https://www.mpam.mp.br/images/NF_3238_2025_G_REFRIGERA%C3%87%C3%83O_6a3e1.pdf" TargetMode="External"/><Relationship Id="rId38" Type="http://schemas.openxmlformats.org/officeDocument/2006/relationships/hyperlink" Target="https://www.mpam.mp.br/images/FATURA_MAR%C3%87O_2024_SAAE_PARINTINS_6c4a9.pdf" TargetMode="External"/><Relationship Id="rId59" Type="http://schemas.openxmlformats.org/officeDocument/2006/relationships/hyperlink" Target="https://www.mpam.mp.br/images/CCT_04-2022_-_MP-PGJ_fcb3e.pdf%5d" TargetMode="External"/><Relationship Id="rId103" Type="http://schemas.openxmlformats.org/officeDocument/2006/relationships/hyperlink" Target="https://www.mpam.mp.br/images/CT_03-2024_-_MP-PGJ_39380.pdf" TargetMode="External"/><Relationship Id="rId124" Type="http://schemas.openxmlformats.org/officeDocument/2006/relationships/hyperlink" Target="https://www.mpam.mp.br/images/NFS_8114_2025_JF_ENGENHARIA_2a968.pdf" TargetMode="External"/><Relationship Id="rId70" Type="http://schemas.openxmlformats.org/officeDocument/2006/relationships/hyperlink" Target="https://www.mpam.mp.br/images/CCT_04-2022_-_MP-PGJ_fcb3e.pdf%5d" TargetMode="External"/><Relationship Id="rId91" Type="http://schemas.openxmlformats.org/officeDocument/2006/relationships/hyperlink" Target="https://www.mpam.mp.br/images/CT_21-2023_-_MP-PGJ_4dc3f.pdf" TargetMode="External"/><Relationship Id="rId145" Type="http://schemas.openxmlformats.org/officeDocument/2006/relationships/hyperlink" Target="https://www.mpam.mp.br/images/CT_n%C2%BA_10-2020-MP-PGJ_d98a6.pdf" TargetMode="External"/><Relationship Id="rId166" Type="http://schemas.openxmlformats.org/officeDocument/2006/relationships/hyperlink" Target="https://www.mpam.mp.br/images/CT_07-2023_-_MP-PGJ_fb5b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EFFB-F078-443E-9D33-8F3A4E14EB1B}">
  <dimension ref="A1:P191"/>
  <sheetViews>
    <sheetView tabSelected="1" topLeftCell="A93" zoomScale="90" zoomScaleNormal="90" zoomScaleSheetLayoutView="80" workbookViewId="0">
      <selection activeCell="M100" sqref="M100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3.85546875" customWidth="1"/>
    <col min="5" max="5" width="33.140625" style="2" customWidth="1"/>
    <col min="6" max="6" width="25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16" bestFit="1" customWidth="1"/>
    <col min="11" max="11" width="14.7109375" bestFit="1" customWidth="1"/>
    <col min="12" max="12" width="15" bestFit="1" customWidth="1"/>
    <col min="13" max="14" width="12.7109375" bestFit="1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JULHO/2025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05">
      <c r="A7" s="11" t="s">
        <v>15</v>
      </c>
      <c r="B7" s="12">
        <v>1</v>
      </c>
      <c r="C7" s="12">
        <v>4320180000140</v>
      </c>
      <c r="D7" s="13" t="s">
        <v>16</v>
      </c>
      <c r="E7" s="14" t="s">
        <v>17</v>
      </c>
      <c r="F7" s="15" t="s">
        <v>18</v>
      </c>
      <c r="G7" s="16">
        <v>45841</v>
      </c>
      <c r="H7" s="17" t="s">
        <v>19</v>
      </c>
      <c r="I7" s="18">
        <v>129.71</v>
      </c>
      <c r="J7" s="19">
        <v>45841</v>
      </c>
      <c r="K7" s="13" t="s">
        <v>20</v>
      </c>
      <c r="L7" s="18">
        <v>129.71</v>
      </c>
      <c r="M7" s="17" t="s">
        <v>21</v>
      </c>
    </row>
    <row r="8" spans="1:13" s="20" customFormat="1" ht="120">
      <c r="A8" s="11" t="s">
        <v>15</v>
      </c>
      <c r="B8" s="12">
        <v>2</v>
      </c>
      <c r="C8" s="12">
        <v>604122000197</v>
      </c>
      <c r="D8" s="13" t="s">
        <v>22</v>
      </c>
      <c r="E8" s="14" t="s">
        <v>23</v>
      </c>
      <c r="F8" s="15" t="s">
        <v>24</v>
      </c>
      <c r="G8" s="16">
        <v>45841</v>
      </c>
      <c r="H8" s="17" t="s">
        <v>25</v>
      </c>
      <c r="I8" s="18">
        <v>425698.11</v>
      </c>
      <c r="J8" s="19">
        <v>45841</v>
      </c>
      <c r="K8" s="13" t="s">
        <v>20</v>
      </c>
      <c r="L8" s="21">
        <v>425698.11</v>
      </c>
      <c r="M8" s="17" t="s">
        <v>26</v>
      </c>
    </row>
    <row r="9" spans="1:13" s="20" customFormat="1" ht="120">
      <c r="A9" s="11" t="s">
        <v>15</v>
      </c>
      <c r="B9" s="12">
        <v>3</v>
      </c>
      <c r="C9" s="12">
        <v>27441006000150</v>
      </c>
      <c r="D9" s="13" t="s">
        <v>27</v>
      </c>
      <c r="E9" s="14" t="s">
        <v>28</v>
      </c>
      <c r="F9" s="15" t="s">
        <v>29</v>
      </c>
      <c r="G9" s="16">
        <v>45841</v>
      </c>
      <c r="H9" s="17" t="s">
        <v>30</v>
      </c>
      <c r="I9" s="18">
        <v>3900</v>
      </c>
      <c r="J9" s="19">
        <v>45841</v>
      </c>
      <c r="K9" s="13" t="s">
        <v>20</v>
      </c>
      <c r="L9" s="21">
        <v>3900</v>
      </c>
      <c r="M9" s="17" t="s">
        <v>31</v>
      </c>
    </row>
    <row r="10" spans="1:13" s="20" customFormat="1" ht="195">
      <c r="A10" s="11" t="s">
        <v>15</v>
      </c>
      <c r="B10" s="12">
        <v>4</v>
      </c>
      <c r="C10" s="12">
        <v>18876112000176</v>
      </c>
      <c r="D10" s="13" t="s">
        <v>32</v>
      </c>
      <c r="E10" s="14" t="s">
        <v>33</v>
      </c>
      <c r="F10" s="15" t="s">
        <v>34</v>
      </c>
      <c r="G10" s="16">
        <v>45841</v>
      </c>
      <c r="H10" s="17" t="s">
        <v>35</v>
      </c>
      <c r="I10" s="18">
        <v>5442.21</v>
      </c>
      <c r="J10" s="19">
        <v>45841</v>
      </c>
      <c r="K10" s="13" t="s">
        <v>20</v>
      </c>
      <c r="L10" s="21">
        <v>5442.21</v>
      </c>
      <c r="M10" s="17" t="s">
        <v>36</v>
      </c>
    </row>
    <row r="11" spans="1:13" s="20" customFormat="1" ht="123" customHeight="1">
      <c r="A11" s="11" t="s">
        <v>15</v>
      </c>
      <c r="B11" s="12">
        <v>5</v>
      </c>
      <c r="C11" s="12">
        <v>84544469000181</v>
      </c>
      <c r="D11" s="13" t="s">
        <v>37</v>
      </c>
      <c r="E11" s="14" t="s">
        <v>38</v>
      </c>
      <c r="F11" s="15" t="s">
        <v>39</v>
      </c>
      <c r="G11" s="16">
        <v>45841</v>
      </c>
      <c r="H11" s="17" t="s">
        <v>40</v>
      </c>
      <c r="I11" s="18">
        <v>3795.9</v>
      </c>
      <c r="J11" s="19">
        <v>45841</v>
      </c>
      <c r="K11" s="13" t="s">
        <v>20</v>
      </c>
      <c r="L11" s="21">
        <f>45.55+189.8+3560.55</f>
        <v>3795.9</v>
      </c>
      <c r="M11" s="17" t="s">
        <v>41</v>
      </c>
    </row>
    <row r="12" spans="1:13" s="20" customFormat="1" ht="105">
      <c r="A12" s="11" t="s">
        <v>15</v>
      </c>
      <c r="B12" s="12">
        <v>6</v>
      </c>
      <c r="C12" s="22">
        <v>84544469000181</v>
      </c>
      <c r="D12" s="13" t="s">
        <v>37</v>
      </c>
      <c r="E12" s="14" t="s">
        <v>42</v>
      </c>
      <c r="F12" s="15" t="s">
        <v>43</v>
      </c>
      <c r="G12" s="16">
        <v>45841</v>
      </c>
      <c r="H12" s="17" t="s">
        <v>44</v>
      </c>
      <c r="I12" s="18">
        <v>2196.3200000000002</v>
      </c>
      <c r="J12" s="19">
        <v>45841</v>
      </c>
      <c r="K12" s="13" t="s">
        <v>20</v>
      </c>
      <c r="L12" s="18">
        <f>26.36+109.82+2060.14</f>
        <v>2196.3199999999997</v>
      </c>
      <c r="M12" s="17" t="s">
        <v>45</v>
      </c>
    </row>
    <row r="13" spans="1:13" s="20" customFormat="1" ht="105">
      <c r="A13" s="11" t="s">
        <v>15</v>
      </c>
      <c r="B13" s="12">
        <v>7</v>
      </c>
      <c r="C13" s="12">
        <v>12715889000172</v>
      </c>
      <c r="D13" s="13" t="s">
        <v>46</v>
      </c>
      <c r="E13" s="14" t="s">
        <v>47</v>
      </c>
      <c r="F13" s="15" t="s">
        <v>48</v>
      </c>
      <c r="G13" s="16">
        <v>45847</v>
      </c>
      <c r="H13" s="17" t="s">
        <v>49</v>
      </c>
      <c r="I13" s="18">
        <v>4811.13</v>
      </c>
      <c r="J13" s="19">
        <v>45848</v>
      </c>
      <c r="K13" s="13" t="s">
        <v>20</v>
      </c>
      <c r="L13" s="18">
        <f>240.56+4570.57</f>
        <v>4811.13</v>
      </c>
      <c r="M13" s="17" t="s">
        <v>50</v>
      </c>
    </row>
    <row r="14" spans="1:13" s="20" customFormat="1" ht="105">
      <c r="A14" s="11" t="s">
        <v>15</v>
      </c>
      <c r="B14" s="12">
        <v>8</v>
      </c>
      <c r="C14" s="22">
        <v>25125064000140</v>
      </c>
      <c r="D14" s="13" t="s">
        <v>51</v>
      </c>
      <c r="E14" s="14" t="s">
        <v>52</v>
      </c>
      <c r="F14" s="15" t="s">
        <v>53</v>
      </c>
      <c r="G14" s="16">
        <v>45847</v>
      </c>
      <c r="H14" s="17" t="s">
        <v>54</v>
      </c>
      <c r="I14" s="18">
        <v>731.28</v>
      </c>
      <c r="J14" s="19">
        <v>45848</v>
      </c>
      <c r="K14" s="13" t="s">
        <v>20</v>
      </c>
      <c r="L14" s="18">
        <f>263.88+467.4</f>
        <v>731.28</v>
      </c>
      <c r="M14" s="17" t="s">
        <v>55</v>
      </c>
    </row>
    <row r="15" spans="1:13" s="20" customFormat="1" ht="105">
      <c r="A15" s="11" t="s">
        <v>15</v>
      </c>
      <c r="B15" s="12">
        <v>9</v>
      </c>
      <c r="C15" s="22">
        <v>25125064000140</v>
      </c>
      <c r="D15" s="13" t="s">
        <v>51</v>
      </c>
      <c r="E15" s="14" t="s">
        <v>56</v>
      </c>
      <c r="F15" s="15" t="s">
        <v>53</v>
      </c>
      <c r="G15" s="16">
        <v>45847</v>
      </c>
      <c r="H15" s="17" t="s">
        <v>57</v>
      </c>
      <c r="I15" s="18">
        <v>4766.1400000000003</v>
      </c>
      <c r="J15" s="19" t="s">
        <v>58</v>
      </c>
      <c r="K15" s="13" t="s">
        <v>20</v>
      </c>
      <c r="L15" s="18">
        <f>4766.14</f>
        <v>4766.1400000000003</v>
      </c>
      <c r="M15" s="17" t="s">
        <v>55</v>
      </c>
    </row>
    <row r="16" spans="1:13" s="20" customFormat="1" ht="105">
      <c r="A16" s="11" t="s">
        <v>15</v>
      </c>
      <c r="B16" s="12">
        <v>10</v>
      </c>
      <c r="C16" s="22">
        <v>25125064000140</v>
      </c>
      <c r="D16" s="13" t="s">
        <v>51</v>
      </c>
      <c r="E16" s="14" t="s">
        <v>59</v>
      </c>
      <c r="F16" s="15" t="s">
        <v>60</v>
      </c>
      <c r="G16" s="16">
        <v>45847</v>
      </c>
      <c r="H16" s="17" t="s">
        <v>61</v>
      </c>
      <c r="I16" s="18">
        <v>6227.55</v>
      </c>
      <c r="J16" s="19" t="s">
        <v>58</v>
      </c>
      <c r="K16" s="13" t="s">
        <v>20</v>
      </c>
      <c r="L16" s="18">
        <f>298.92+5928.63</f>
        <v>6227.55</v>
      </c>
      <c r="M16" s="17" t="s">
        <v>55</v>
      </c>
    </row>
    <row r="17" spans="1:16" s="20" customFormat="1" ht="105">
      <c r="A17" s="11" t="s">
        <v>15</v>
      </c>
      <c r="B17" s="12">
        <v>11</v>
      </c>
      <c r="C17" s="22">
        <v>25125064000140</v>
      </c>
      <c r="D17" s="13" t="s">
        <v>51</v>
      </c>
      <c r="E17" s="14" t="s">
        <v>62</v>
      </c>
      <c r="F17" s="15" t="s">
        <v>63</v>
      </c>
      <c r="G17" s="16">
        <v>45847</v>
      </c>
      <c r="H17" s="17" t="s">
        <v>64</v>
      </c>
      <c r="I17" s="23">
        <v>182.82</v>
      </c>
      <c r="J17" s="19">
        <v>45848</v>
      </c>
      <c r="K17" s="13" t="s">
        <v>20</v>
      </c>
      <c r="L17" s="18">
        <f>8.77+174.05</f>
        <v>182.82000000000002</v>
      </c>
      <c r="M17" s="17" t="s">
        <v>55</v>
      </c>
    </row>
    <row r="18" spans="1:16" s="20" customFormat="1" ht="105">
      <c r="A18" s="11" t="s">
        <v>15</v>
      </c>
      <c r="B18" s="12">
        <v>12</v>
      </c>
      <c r="C18" s="22">
        <v>25125064000140</v>
      </c>
      <c r="D18" s="13" t="s">
        <v>51</v>
      </c>
      <c r="E18" s="14" t="s">
        <v>65</v>
      </c>
      <c r="F18" s="15" t="s">
        <v>66</v>
      </c>
      <c r="G18" s="16">
        <v>45847</v>
      </c>
      <c r="H18" s="17" t="s">
        <v>67</v>
      </c>
      <c r="I18" s="18">
        <v>117.95</v>
      </c>
      <c r="J18" s="19">
        <v>45848</v>
      </c>
      <c r="K18" s="13" t="s">
        <v>20</v>
      </c>
      <c r="L18" s="21">
        <f>5.66+112.29</f>
        <v>117.95</v>
      </c>
      <c r="M18" s="17" t="s">
        <v>55</v>
      </c>
    </row>
    <row r="19" spans="1:16" s="20" customFormat="1" ht="105">
      <c r="A19" s="11" t="s">
        <v>15</v>
      </c>
      <c r="B19" s="12">
        <v>13</v>
      </c>
      <c r="C19" s="22">
        <v>25125064000140</v>
      </c>
      <c r="D19" s="13" t="s">
        <v>51</v>
      </c>
      <c r="E19" s="14" t="s">
        <v>68</v>
      </c>
      <c r="F19" s="15" t="s">
        <v>69</v>
      </c>
      <c r="G19" s="16">
        <v>45847</v>
      </c>
      <c r="H19" s="17" t="s">
        <v>70</v>
      </c>
      <c r="I19" s="18">
        <v>182.82</v>
      </c>
      <c r="J19" s="19">
        <v>45848</v>
      </c>
      <c r="K19" s="13" t="s">
        <v>20</v>
      </c>
      <c r="L19" s="21">
        <f>8.77+174.05</f>
        <v>182.82000000000002</v>
      </c>
      <c r="M19" s="17" t="s">
        <v>55</v>
      </c>
    </row>
    <row r="20" spans="1:16" s="20" customFormat="1" ht="120">
      <c r="A20" s="11" t="s">
        <v>15</v>
      </c>
      <c r="B20" s="12">
        <v>14</v>
      </c>
      <c r="C20" s="12">
        <v>17398132000116</v>
      </c>
      <c r="D20" s="13" t="s">
        <v>71</v>
      </c>
      <c r="E20" s="14" t="s">
        <v>72</v>
      </c>
      <c r="F20" s="15" t="s">
        <v>73</v>
      </c>
      <c r="G20" s="16">
        <v>45847</v>
      </c>
      <c r="H20" s="17" t="s">
        <v>74</v>
      </c>
      <c r="I20" s="18">
        <v>99.16</v>
      </c>
      <c r="J20" s="19">
        <v>45847</v>
      </c>
      <c r="K20" s="13" t="s">
        <v>20</v>
      </c>
      <c r="L20" s="21">
        <v>99.16</v>
      </c>
      <c r="M20" s="17" t="s">
        <v>75</v>
      </c>
    </row>
    <row r="21" spans="1:16" s="20" customFormat="1" ht="75">
      <c r="A21" s="11" t="s">
        <v>15</v>
      </c>
      <c r="B21" s="12">
        <v>15</v>
      </c>
      <c r="C21" s="12">
        <v>4301769000109</v>
      </c>
      <c r="D21" s="13" t="s">
        <v>76</v>
      </c>
      <c r="E21" s="14" t="s">
        <v>77</v>
      </c>
      <c r="F21" s="15" t="s">
        <v>78</v>
      </c>
      <c r="G21" s="16">
        <v>45847</v>
      </c>
      <c r="H21" s="17" t="s">
        <v>79</v>
      </c>
      <c r="I21" s="18">
        <v>3241.32</v>
      </c>
      <c r="J21" s="19">
        <v>45848</v>
      </c>
      <c r="K21" s="13" t="s">
        <v>20</v>
      </c>
      <c r="L21" s="21">
        <v>3241.32</v>
      </c>
      <c r="M21" s="17" t="s">
        <v>80</v>
      </c>
    </row>
    <row r="22" spans="1:16" s="20" customFormat="1" ht="75">
      <c r="A22" s="11" t="s">
        <v>15</v>
      </c>
      <c r="B22" s="12">
        <v>16</v>
      </c>
      <c r="C22" s="12">
        <v>4301769000109</v>
      </c>
      <c r="D22" s="13" t="s">
        <v>76</v>
      </c>
      <c r="E22" s="14" t="s">
        <v>81</v>
      </c>
      <c r="F22" s="15" t="s">
        <v>78</v>
      </c>
      <c r="G22" s="16">
        <v>45847</v>
      </c>
      <c r="H22" s="17" t="s">
        <v>82</v>
      </c>
      <c r="I22" s="18">
        <v>2051.12</v>
      </c>
      <c r="J22" s="19">
        <v>45848</v>
      </c>
      <c r="K22" s="13" t="s">
        <v>20</v>
      </c>
      <c r="L22" s="21">
        <v>2051.12</v>
      </c>
      <c r="M22" s="17" t="s">
        <v>80</v>
      </c>
    </row>
    <row r="23" spans="1:16" s="20" customFormat="1" ht="105">
      <c r="A23" s="11" t="s">
        <v>15</v>
      </c>
      <c r="B23" s="12">
        <v>17</v>
      </c>
      <c r="C23" s="12">
        <v>2037069000115</v>
      </c>
      <c r="D23" s="13" t="s">
        <v>83</v>
      </c>
      <c r="E23" s="14" t="s">
        <v>84</v>
      </c>
      <c r="F23" s="15" t="s">
        <v>85</v>
      </c>
      <c r="G23" s="16">
        <v>45853</v>
      </c>
      <c r="H23" s="17" t="s">
        <v>86</v>
      </c>
      <c r="I23" s="18">
        <v>63842.97</v>
      </c>
      <c r="J23" s="19">
        <v>45854</v>
      </c>
      <c r="K23" s="13" t="s">
        <v>20</v>
      </c>
      <c r="L23" s="18">
        <f>766.12+3192.15+52861.97</f>
        <v>56820.24</v>
      </c>
      <c r="M23" s="17" t="s">
        <v>87</v>
      </c>
    </row>
    <row r="24" spans="1:16" s="20" customFormat="1" ht="105">
      <c r="A24" s="11" t="s">
        <v>15</v>
      </c>
      <c r="B24" s="12">
        <v>18</v>
      </c>
      <c r="C24" s="12">
        <v>12715889000172</v>
      </c>
      <c r="D24" s="13" t="s">
        <v>88</v>
      </c>
      <c r="E24" s="14" t="s">
        <v>89</v>
      </c>
      <c r="F24" s="15" t="s">
        <v>90</v>
      </c>
      <c r="G24" s="16">
        <v>45853</v>
      </c>
      <c r="H24" s="17" t="s">
        <v>91</v>
      </c>
      <c r="I24" s="18">
        <v>4811.13</v>
      </c>
      <c r="J24" s="19">
        <v>45854</v>
      </c>
      <c r="K24" s="13" t="s">
        <v>20</v>
      </c>
      <c r="L24" s="18">
        <f>240.56+4570.57</f>
        <v>4811.13</v>
      </c>
      <c r="M24" s="17" t="s">
        <v>92</v>
      </c>
      <c r="P24" s="24"/>
    </row>
    <row r="25" spans="1:16" s="20" customFormat="1" ht="105">
      <c r="A25" s="11" t="s">
        <v>15</v>
      </c>
      <c r="B25" s="12">
        <v>19</v>
      </c>
      <c r="C25" s="12">
        <v>8713403000190</v>
      </c>
      <c r="D25" s="13" t="s">
        <v>93</v>
      </c>
      <c r="E25" s="14" t="s">
        <v>94</v>
      </c>
      <c r="F25" s="15" t="s">
        <v>95</v>
      </c>
      <c r="G25" s="16">
        <v>45853</v>
      </c>
      <c r="H25" s="17" t="s">
        <v>96</v>
      </c>
      <c r="I25" s="18">
        <v>4962.8</v>
      </c>
      <c r="J25" s="19">
        <v>45854</v>
      </c>
      <c r="K25" s="13" t="s">
        <v>20</v>
      </c>
      <c r="L25" s="18">
        <f>238.21+4724.59</f>
        <v>4962.8</v>
      </c>
      <c r="M25" s="17" t="s">
        <v>97</v>
      </c>
      <c r="N25" s="2"/>
    </row>
    <row r="26" spans="1:16" s="20" customFormat="1" ht="91.5" customHeight="1">
      <c r="A26" s="11" t="s">
        <v>15</v>
      </c>
      <c r="B26" s="12">
        <v>20</v>
      </c>
      <c r="C26" s="12">
        <v>4597340000100</v>
      </c>
      <c r="D26" s="13" t="s">
        <v>98</v>
      </c>
      <c r="E26" s="14" t="s">
        <v>99</v>
      </c>
      <c r="F26" s="15" t="s">
        <v>100</v>
      </c>
      <c r="G26" s="16">
        <v>45853</v>
      </c>
      <c r="H26" s="17" t="s">
        <v>101</v>
      </c>
      <c r="I26" s="18">
        <v>225.28</v>
      </c>
      <c r="J26" s="19">
        <v>45854</v>
      </c>
      <c r="K26" s="13" t="s">
        <v>20</v>
      </c>
      <c r="L26" s="18">
        <v>225.28</v>
      </c>
      <c r="M26" s="17" t="s">
        <v>102</v>
      </c>
      <c r="N26" s="2"/>
    </row>
    <row r="27" spans="1:16" s="20" customFormat="1" ht="105">
      <c r="A27" s="11" t="s">
        <v>15</v>
      </c>
      <c r="B27" s="12">
        <v>21</v>
      </c>
      <c r="C27" s="12">
        <v>4597340000100</v>
      </c>
      <c r="D27" s="13" t="s">
        <v>98</v>
      </c>
      <c r="E27" s="14" t="s">
        <v>103</v>
      </c>
      <c r="F27" s="15" t="s">
        <v>104</v>
      </c>
      <c r="G27" s="16">
        <v>45853</v>
      </c>
      <c r="H27" s="17" t="s">
        <v>105</v>
      </c>
      <c r="I27" s="18">
        <v>225.28</v>
      </c>
      <c r="J27" s="19">
        <v>45854</v>
      </c>
      <c r="K27" s="13" t="s">
        <v>20</v>
      </c>
      <c r="L27" s="18">
        <v>225.28</v>
      </c>
      <c r="M27" s="17" t="s">
        <v>102</v>
      </c>
      <c r="N27" s="2"/>
    </row>
    <row r="28" spans="1:16" s="20" customFormat="1" ht="106.5" customHeight="1">
      <c r="A28" s="11" t="s">
        <v>15</v>
      </c>
      <c r="B28" s="12">
        <v>22</v>
      </c>
      <c r="C28" s="12">
        <v>4597340000100</v>
      </c>
      <c r="D28" s="13" t="s">
        <v>98</v>
      </c>
      <c r="E28" s="14" t="s">
        <v>106</v>
      </c>
      <c r="F28" s="15" t="s">
        <v>107</v>
      </c>
      <c r="G28" s="16">
        <v>45853</v>
      </c>
      <c r="H28" s="17" t="s">
        <v>108</v>
      </c>
      <c r="I28" s="18">
        <v>225.28</v>
      </c>
      <c r="J28" s="19">
        <v>45854</v>
      </c>
      <c r="K28" s="13" t="s">
        <v>20</v>
      </c>
      <c r="L28" s="18">
        <v>225.28</v>
      </c>
      <c r="M28" s="17" t="s">
        <v>102</v>
      </c>
      <c r="N28" s="2"/>
    </row>
    <row r="29" spans="1:16" ht="108" customHeight="1">
      <c r="A29" s="11" t="s">
        <v>15</v>
      </c>
      <c r="B29" s="12">
        <v>23</v>
      </c>
      <c r="C29" s="12">
        <v>4597340000100</v>
      </c>
      <c r="D29" s="13" t="s">
        <v>98</v>
      </c>
      <c r="E29" s="25" t="s">
        <v>109</v>
      </c>
      <c r="F29" s="15" t="s">
        <v>110</v>
      </c>
      <c r="G29" s="16">
        <v>45853</v>
      </c>
      <c r="H29" s="17" t="s">
        <v>111</v>
      </c>
      <c r="I29" s="18">
        <v>225.28</v>
      </c>
      <c r="J29" s="19">
        <v>45854</v>
      </c>
      <c r="K29" s="13" t="s">
        <v>20</v>
      </c>
      <c r="L29" s="18">
        <v>225.28</v>
      </c>
      <c r="M29" s="17" t="s">
        <v>102</v>
      </c>
      <c r="N29" s="2"/>
    </row>
    <row r="30" spans="1:16" s="20" customFormat="1" ht="105" customHeight="1">
      <c r="A30" s="11" t="s">
        <v>15</v>
      </c>
      <c r="B30" s="12">
        <v>24</v>
      </c>
      <c r="C30" s="12">
        <v>4597340000100</v>
      </c>
      <c r="D30" s="13" t="s">
        <v>98</v>
      </c>
      <c r="E30" s="14" t="s">
        <v>112</v>
      </c>
      <c r="F30" s="15" t="s">
        <v>113</v>
      </c>
      <c r="G30" s="16">
        <v>45853</v>
      </c>
      <c r="H30" s="17" t="s">
        <v>114</v>
      </c>
      <c r="I30" s="18">
        <v>225.28</v>
      </c>
      <c r="J30" s="19">
        <v>45854</v>
      </c>
      <c r="K30" s="13" t="s">
        <v>20</v>
      </c>
      <c r="L30" s="18">
        <v>225.28</v>
      </c>
      <c r="M30" s="17" t="s">
        <v>102</v>
      </c>
      <c r="N30" s="2"/>
    </row>
    <row r="31" spans="1:16" s="20" customFormat="1" ht="108" customHeight="1">
      <c r="A31" s="11" t="s">
        <v>15</v>
      </c>
      <c r="B31" s="12">
        <v>25</v>
      </c>
      <c r="C31" s="12">
        <v>4597340000100</v>
      </c>
      <c r="D31" s="13" t="s">
        <v>98</v>
      </c>
      <c r="E31" s="14" t="s">
        <v>115</v>
      </c>
      <c r="F31" s="15" t="s">
        <v>116</v>
      </c>
      <c r="G31" s="16">
        <v>45853</v>
      </c>
      <c r="H31" s="17" t="s">
        <v>117</v>
      </c>
      <c r="I31" s="18">
        <v>225.28</v>
      </c>
      <c r="J31" s="19">
        <v>45854</v>
      </c>
      <c r="K31" s="13" t="s">
        <v>20</v>
      </c>
      <c r="L31" s="18">
        <v>225.28</v>
      </c>
      <c r="M31" s="17" t="s">
        <v>102</v>
      </c>
      <c r="N31" s="2"/>
    </row>
    <row r="32" spans="1:16" s="20" customFormat="1" ht="105.75" customHeight="1">
      <c r="A32" s="11" t="s">
        <v>15</v>
      </c>
      <c r="B32" s="12">
        <v>26</v>
      </c>
      <c r="C32" s="12">
        <v>4597340000100</v>
      </c>
      <c r="D32" s="13" t="s">
        <v>98</v>
      </c>
      <c r="E32" s="14" t="s">
        <v>118</v>
      </c>
      <c r="F32" s="15" t="s">
        <v>119</v>
      </c>
      <c r="G32" s="16">
        <v>45853</v>
      </c>
      <c r="H32" s="17" t="s">
        <v>120</v>
      </c>
      <c r="I32" s="18">
        <v>238.32</v>
      </c>
      <c r="J32" s="19">
        <v>45854</v>
      </c>
      <c r="K32" s="13" t="s">
        <v>20</v>
      </c>
      <c r="L32" s="18">
        <v>238.32</v>
      </c>
      <c r="M32" s="17" t="s">
        <v>102</v>
      </c>
      <c r="N32" s="2"/>
    </row>
    <row r="33" spans="1:14" s="20" customFormat="1" ht="109.5" customHeight="1">
      <c r="A33" s="11" t="s">
        <v>15</v>
      </c>
      <c r="B33" s="12">
        <v>27</v>
      </c>
      <c r="C33" s="12">
        <v>4597340000100</v>
      </c>
      <c r="D33" s="13" t="s">
        <v>98</v>
      </c>
      <c r="E33" s="14" t="s">
        <v>121</v>
      </c>
      <c r="F33" s="15" t="s">
        <v>122</v>
      </c>
      <c r="G33" s="16">
        <v>45853</v>
      </c>
      <c r="H33" s="17" t="s">
        <v>123</v>
      </c>
      <c r="I33" s="18">
        <v>238.32</v>
      </c>
      <c r="J33" s="19">
        <v>45854</v>
      </c>
      <c r="K33" s="13" t="s">
        <v>20</v>
      </c>
      <c r="L33" s="18">
        <v>238.32</v>
      </c>
      <c r="M33" s="17" t="s">
        <v>102</v>
      </c>
      <c r="N33" s="2"/>
    </row>
    <row r="34" spans="1:14" s="20" customFormat="1" ht="108" customHeight="1">
      <c r="A34" s="11" t="s">
        <v>15</v>
      </c>
      <c r="B34" s="12">
        <v>28</v>
      </c>
      <c r="C34" s="12">
        <v>4597340000100</v>
      </c>
      <c r="D34" s="13" t="s">
        <v>98</v>
      </c>
      <c r="E34" s="14" t="s">
        <v>124</v>
      </c>
      <c r="F34" s="15" t="s">
        <v>125</v>
      </c>
      <c r="G34" s="16">
        <v>45853</v>
      </c>
      <c r="H34" s="17" t="s">
        <v>126</v>
      </c>
      <c r="I34" s="18">
        <v>238.32</v>
      </c>
      <c r="J34" s="19">
        <v>45854</v>
      </c>
      <c r="K34" s="13" t="s">
        <v>20</v>
      </c>
      <c r="L34" s="18">
        <v>238.32</v>
      </c>
      <c r="M34" s="17" t="s">
        <v>102</v>
      </c>
      <c r="N34" s="2"/>
    </row>
    <row r="35" spans="1:14" s="20" customFormat="1" ht="107.25" customHeight="1">
      <c r="A35" s="11" t="s">
        <v>15</v>
      </c>
      <c r="B35" s="12">
        <v>29</v>
      </c>
      <c r="C35" s="12">
        <v>4597340000100</v>
      </c>
      <c r="D35" s="13" t="s">
        <v>98</v>
      </c>
      <c r="E35" s="14" t="s">
        <v>127</v>
      </c>
      <c r="F35" s="15" t="s">
        <v>128</v>
      </c>
      <c r="G35" s="16">
        <v>45853</v>
      </c>
      <c r="H35" s="17" t="s">
        <v>129</v>
      </c>
      <c r="I35" s="18">
        <v>238.32</v>
      </c>
      <c r="J35" s="19">
        <v>45854</v>
      </c>
      <c r="K35" s="13" t="s">
        <v>20</v>
      </c>
      <c r="L35" s="18">
        <v>238.32</v>
      </c>
      <c r="M35" s="17" t="s">
        <v>102</v>
      </c>
      <c r="N35" s="2"/>
    </row>
    <row r="36" spans="1:14" s="20" customFormat="1" ht="106.5" customHeight="1">
      <c r="A36" s="11" t="s">
        <v>15</v>
      </c>
      <c r="B36" s="12">
        <v>30</v>
      </c>
      <c r="C36" s="12">
        <v>4597340000100</v>
      </c>
      <c r="D36" s="13" t="s">
        <v>98</v>
      </c>
      <c r="E36" s="14" t="s">
        <v>130</v>
      </c>
      <c r="F36" s="15" t="s">
        <v>131</v>
      </c>
      <c r="G36" s="16">
        <v>45853</v>
      </c>
      <c r="H36" s="17" t="s">
        <v>132</v>
      </c>
      <c r="I36" s="18">
        <v>238.32</v>
      </c>
      <c r="J36" s="19">
        <v>45854</v>
      </c>
      <c r="K36" s="13" t="s">
        <v>20</v>
      </c>
      <c r="L36" s="18">
        <v>238.32</v>
      </c>
      <c r="M36" s="17" t="s">
        <v>102</v>
      </c>
      <c r="N36" s="2"/>
    </row>
    <row r="37" spans="1:14" s="20" customFormat="1" ht="110.25" customHeight="1">
      <c r="A37" s="11" t="s">
        <v>15</v>
      </c>
      <c r="B37" s="12">
        <v>31</v>
      </c>
      <c r="C37" s="12">
        <v>4597340000100</v>
      </c>
      <c r="D37" s="13" t="s">
        <v>98</v>
      </c>
      <c r="E37" s="14" t="s">
        <v>133</v>
      </c>
      <c r="F37" s="15" t="s">
        <v>134</v>
      </c>
      <c r="G37" s="16">
        <v>45853</v>
      </c>
      <c r="H37" s="17" t="s">
        <v>135</v>
      </c>
      <c r="I37" s="18">
        <v>238.32</v>
      </c>
      <c r="J37" s="19">
        <v>45854</v>
      </c>
      <c r="K37" s="13" t="s">
        <v>20</v>
      </c>
      <c r="L37" s="18">
        <v>238.32</v>
      </c>
      <c r="M37" s="17" t="s">
        <v>102</v>
      </c>
      <c r="N37" s="2"/>
    </row>
    <row r="38" spans="1:14" s="20" customFormat="1" ht="109.5" customHeight="1">
      <c r="A38" s="11" t="s">
        <v>15</v>
      </c>
      <c r="B38" s="12">
        <v>32</v>
      </c>
      <c r="C38" s="12">
        <v>4597340000100</v>
      </c>
      <c r="D38" s="13" t="s">
        <v>98</v>
      </c>
      <c r="E38" s="14" t="s">
        <v>136</v>
      </c>
      <c r="F38" s="15" t="s">
        <v>137</v>
      </c>
      <c r="G38" s="16">
        <v>45853</v>
      </c>
      <c r="H38" s="17" t="s">
        <v>138</v>
      </c>
      <c r="I38" s="18">
        <v>238.32</v>
      </c>
      <c r="J38" s="19">
        <v>45854</v>
      </c>
      <c r="K38" s="13" t="s">
        <v>20</v>
      </c>
      <c r="L38" s="18">
        <v>238.32</v>
      </c>
      <c r="M38" s="17" t="s">
        <v>102</v>
      </c>
      <c r="N38" s="2"/>
    </row>
    <row r="39" spans="1:14" s="20" customFormat="1" ht="105">
      <c r="A39" s="11" t="s">
        <v>15</v>
      </c>
      <c r="B39" s="12">
        <v>33</v>
      </c>
      <c r="C39" s="12">
        <v>4597340000100</v>
      </c>
      <c r="D39" s="13" t="s">
        <v>98</v>
      </c>
      <c r="E39" s="14" t="s">
        <v>139</v>
      </c>
      <c r="F39" s="15" t="s">
        <v>140</v>
      </c>
      <c r="G39" s="16">
        <v>45853</v>
      </c>
      <c r="H39" s="17" t="s">
        <v>141</v>
      </c>
      <c r="I39" s="18">
        <v>238.32</v>
      </c>
      <c r="J39" s="19">
        <v>45854</v>
      </c>
      <c r="K39" s="13" t="s">
        <v>20</v>
      </c>
      <c r="L39" s="18">
        <v>238.32</v>
      </c>
      <c r="M39" s="17" t="s">
        <v>102</v>
      </c>
      <c r="N39" s="2"/>
    </row>
    <row r="40" spans="1:14" s="20" customFormat="1" ht="105">
      <c r="A40" s="11" t="s">
        <v>15</v>
      </c>
      <c r="B40" s="12">
        <v>34</v>
      </c>
      <c r="C40" s="12">
        <v>4597340000100</v>
      </c>
      <c r="D40" s="13" t="s">
        <v>98</v>
      </c>
      <c r="E40" s="14" t="s">
        <v>142</v>
      </c>
      <c r="F40" s="15" t="s">
        <v>143</v>
      </c>
      <c r="G40" s="16">
        <v>45853</v>
      </c>
      <c r="H40" s="17" t="s">
        <v>144</v>
      </c>
      <c r="I40" s="18">
        <v>238.32</v>
      </c>
      <c r="J40" s="19">
        <v>45854</v>
      </c>
      <c r="K40" s="13" t="s">
        <v>20</v>
      </c>
      <c r="L40" s="18">
        <v>238.32</v>
      </c>
      <c r="M40" s="17" t="s">
        <v>102</v>
      </c>
      <c r="N40" s="2"/>
    </row>
    <row r="41" spans="1:14" s="20" customFormat="1" ht="107.25" customHeight="1">
      <c r="A41" s="11" t="s">
        <v>15</v>
      </c>
      <c r="B41" s="12">
        <v>35</v>
      </c>
      <c r="C41" s="12">
        <v>4597340000100</v>
      </c>
      <c r="D41" s="13" t="s">
        <v>98</v>
      </c>
      <c r="E41" s="14" t="s">
        <v>145</v>
      </c>
      <c r="F41" s="15" t="s">
        <v>146</v>
      </c>
      <c r="G41" s="16">
        <v>45853</v>
      </c>
      <c r="H41" s="17" t="s">
        <v>147</v>
      </c>
      <c r="I41" s="18">
        <v>238.32</v>
      </c>
      <c r="J41" s="19">
        <v>45854</v>
      </c>
      <c r="K41" s="13" t="s">
        <v>20</v>
      </c>
      <c r="L41" s="18">
        <v>238.32</v>
      </c>
      <c r="M41" s="17" t="s">
        <v>102</v>
      </c>
      <c r="N41" s="2"/>
    </row>
    <row r="42" spans="1:14" s="20" customFormat="1" ht="106.5" customHeight="1">
      <c r="A42" s="11" t="s">
        <v>15</v>
      </c>
      <c r="B42" s="12">
        <v>36</v>
      </c>
      <c r="C42" s="12">
        <v>4597340000100</v>
      </c>
      <c r="D42" s="13" t="s">
        <v>98</v>
      </c>
      <c r="E42" s="14" t="s">
        <v>148</v>
      </c>
      <c r="F42" s="15" t="s">
        <v>149</v>
      </c>
      <c r="G42" s="16">
        <v>45853</v>
      </c>
      <c r="H42" s="17" t="s">
        <v>150</v>
      </c>
      <c r="I42" s="18">
        <v>238.32</v>
      </c>
      <c r="J42" s="19">
        <v>45854</v>
      </c>
      <c r="K42" s="13" t="s">
        <v>20</v>
      </c>
      <c r="L42" s="18">
        <v>238.32</v>
      </c>
      <c r="M42" s="17" t="s">
        <v>102</v>
      </c>
      <c r="N42" s="2"/>
    </row>
    <row r="43" spans="1:14" s="20" customFormat="1" ht="112.5" customHeight="1">
      <c r="A43" s="11" t="s">
        <v>15</v>
      </c>
      <c r="B43" s="12">
        <v>37</v>
      </c>
      <c r="C43" s="12">
        <v>4597340000100</v>
      </c>
      <c r="D43" s="13" t="s">
        <v>98</v>
      </c>
      <c r="E43" s="14" t="s">
        <v>151</v>
      </c>
      <c r="F43" s="15" t="s">
        <v>152</v>
      </c>
      <c r="G43" s="16">
        <v>45853</v>
      </c>
      <c r="H43" s="17" t="s">
        <v>153</v>
      </c>
      <c r="I43" s="18">
        <v>238.32</v>
      </c>
      <c r="J43" s="19">
        <v>45854</v>
      </c>
      <c r="K43" s="13" t="s">
        <v>20</v>
      </c>
      <c r="L43" s="18">
        <v>238.32</v>
      </c>
      <c r="M43" s="17" t="s">
        <v>102</v>
      </c>
      <c r="N43" s="2"/>
    </row>
    <row r="44" spans="1:14" s="20" customFormat="1" ht="106.5" customHeight="1">
      <c r="A44" s="11" t="s">
        <v>15</v>
      </c>
      <c r="B44" s="12">
        <v>38</v>
      </c>
      <c r="C44" s="12">
        <v>4597340000100</v>
      </c>
      <c r="D44" s="13" t="s">
        <v>98</v>
      </c>
      <c r="E44" s="14" t="s">
        <v>154</v>
      </c>
      <c r="F44" s="15" t="s">
        <v>155</v>
      </c>
      <c r="G44" s="16">
        <v>45853</v>
      </c>
      <c r="H44" s="17" t="s">
        <v>156</v>
      </c>
      <c r="I44" s="18">
        <v>12.32</v>
      </c>
      <c r="J44" s="19">
        <v>45854</v>
      </c>
      <c r="K44" s="13" t="s">
        <v>20</v>
      </c>
      <c r="L44" s="18">
        <v>12.32</v>
      </c>
      <c r="M44" s="17" t="s">
        <v>102</v>
      </c>
      <c r="N44" s="2"/>
    </row>
    <row r="45" spans="1:14" s="20" customFormat="1" ht="107.25" customHeight="1">
      <c r="A45" s="11" t="s">
        <v>15</v>
      </c>
      <c r="B45" s="12">
        <v>39</v>
      </c>
      <c r="C45" s="12">
        <v>4597340000100</v>
      </c>
      <c r="D45" s="13" t="s">
        <v>98</v>
      </c>
      <c r="E45" s="14" t="s">
        <v>157</v>
      </c>
      <c r="F45" s="15" t="s">
        <v>155</v>
      </c>
      <c r="G45" s="16">
        <v>45853</v>
      </c>
      <c r="H45" s="17" t="s">
        <v>158</v>
      </c>
      <c r="I45" s="18">
        <v>236.72</v>
      </c>
      <c r="J45" s="19">
        <v>45854</v>
      </c>
      <c r="K45" s="13" t="s">
        <v>20</v>
      </c>
      <c r="L45" s="18">
        <v>236.72</v>
      </c>
      <c r="M45" s="17" t="s">
        <v>102</v>
      </c>
      <c r="N45" s="2"/>
    </row>
    <row r="46" spans="1:14" s="20" customFormat="1" ht="109.5" customHeight="1">
      <c r="A46" s="11" t="s">
        <v>15</v>
      </c>
      <c r="B46" s="12">
        <v>40</v>
      </c>
      <c r="C46" s="12">
        <v>4597340000100</v>
      </c>
      <c r="D46" s="13" t="s">
        <v>98</v>
      </c>
      <c r="E46" s="14" t="s">
        <v>159</v>
      </c>
      <c r="F46" s="15" t="s">
        <v>160</v>
      </c>
      <c r="G46" s="16">
        <v>45853</v>
      </c>
      <c r="H46" s="17" t="s">
        <v>161</v>
      </c>
      <c r="I46" s="18">
        <v>249.04</v>
      </c>
      <c r="J46" s="19">
        <v>45854</v>
      </c>
      <c r="K46" s="13" t="s">
        <v>20</v>
      </c>
      <c r="L46" s="18">
        <v>249.04</v>
      </c>
      <c r="M46" s="17" t="s">
        <v>102</v>
      </c>
      <c r="N46" s="2"/>
    </row>
    <row r="47" spans="1:14" s="20" customFormat="1" ht="105" customHeight="1">
      <c r="A47" s="11" t="s">
        <v>15</v>
      </c>
      <c r="B47" s="12">
        <v>41</v>
      </c>
      <c r="C47" s="12">
        <v>4597340000100</v>
      </c>
      <c r="D47" s="13" t="s">
        <v>98</v>
      </c>
      <c r="E47" s="14" t="s">
        <v>162</v>
      </c>
      <c r="F47" s="15" t="s">
        <v>163</v>
      </c>
      <c r="G47" s="16">
        <v>45853</v>
      </c>
      <c r="H47" s="17" t="s">
        <v>164</v>
      </c>
      <c r="I47" s="18">
        <v>249.04</v>
      </c>
      <c r="J47" s="19">
        <v>45854</v>
      </c>
      <c r="K47" s="13" t="s">
        <v>20</v>
      </c>
      <c r="L47" s="18">
        <v>249.04</v>
      </c>
      <c r="M47" s="17" t="s">
        <v>102</v>
      </c>
      <c r="N47" s="2"/>
    </row>
    <row r="48" spans="1:14" s="20" customFormat="1" ht="108" customHeight="1">
      <c r="A48" s="11" t="s">
        <v>15</v>
      </c>
      <c r="B48" s="12">
        <v>42</v>
      </c>
      <c r="C48" s="12">
        <v>4597340000100</v>
      </c>
      <c r="D48" s="13" t="s">
        <v>98</v>
      </c>
      <c r="E48" s="14" t="s">
        <v>165</v>
      </c>
      <c r="F48" s="15" t="s">
        <v>166</v>
      </c>
      <c r="G48" s="16">
        <v>45853</v>
      </c>
      <c r="H48" s="17" t="s">
        <v>167</v>
      </c>
      <c r="I48" s="18">
        <v>249.04</v>
      </c>
      <c r="J48" s="19">
        <v>45854</v>
      </c>
      <c r="K48" s="13" t="s">
        <v>20</v>
      </c>
      <c r="L48" s="18">
        <v>249.04</v>
      </c>
      <c r="M48" s="17" t="s">
        <v>102</v>
      </c>
      <c r="N48" s="2"/>
    </row>
    <row r="49" spans="1:14" s="20" customFormat="1" ht="104.25" customHeight="1">
      <c r="A49" s="11" t="s">
        <v>15</v>
      </c>
      <c r="B49" s="12">
        <v>43</v>
      </c>
      <c r="C49" s="12">
        <v>4597340000100</v>
      </c>
      <c r="D49" s="13" t="s">
        <v>98</v>
      </c>
      <c r="E49" s="14" t="s">
        <v>168</v>
      </c>
      <c r="F49" s="15" t="s">
        <v>169</v>
      </c>
      <c r="G49" s="16">
        <v>45853</v>
      </c>
      <c r="H49" s="17" t="s">
        <v>170</v>
      </c>
      <c r="I49" s="18">
        <v>249.04</v>
      </c>
      <c r="J49" s="19">
        <v>45854</v>
      </c>
      <c r="K49" s="13" t="s">
        <v>20</v>
      </c>
      <c r="L49" s="18">
        <v>249.04</v>
      </c>
      <c r="M49" s="17" t="s">
        <v>102</v>
      </c>
      <c r="N49" s="2"/>
    </row>
    <row r="50" spans="1:14" s="20" customFormat="1" ht="105" customHeight="1">
      <c r="A50" s="11" t="s">
        <v>15</v>
      </c>
      <c r="B50" s="12">
        <v>44</v>
      </c>
      <c r="C50" s="12">
        <v>4597340000100</v>
      </c>
      <c r="D50" s="13" t="s">
        <v>98</v>
      </c>
      <c r="E50" s="14" t="s">
        <v>171</v>
      </c>
      <c r="F50" s="15" t="s">
        <v>172</v>
      </c>
      <c r="G50" s="16">
        <v>45853</v>
      </c>
      <c r="H50" s="17" t="s">
        <v>173</v>
      </c>
      <c r="I50" s="18">
        <v>249.04</v>
      </c>
      <c r="J50" s="19">
        <v>45854</v>
      </c>
      <c r="K50" s="13" t="s">
        <v>20</v>
      </c>
      <c r="L50" s="18">
        <v>249.04</v>
      </c>
      <c r="M50" s="17" t="s">
        <v>102</v>
      </c>
      <c r="N50" s="2"/>
    </row>
    <row r="51" spans="1:14" s="20" customFormat="1" ht="105">
      <c r="A51" s="11" t="s">
        <v>15</v>
      </c>
      <c r="B51" s="12">
        <v>45</v>
      </c>
      <c r="C51" s="12">
        <v>4597340000100</v>
      </c>
      <c r="D51" s="13" t="s">
        <v>98</v>
      </c>
      <c r="E51" s="14" t="s">
        <v>174</v>
      </c>
      <c r="F51" s="15" t="s">
        <v>175</v>
      </c>
      <c r="G51" s="16">
        <v>45853</v>
      </c>
      <c r="H51" s="17" t="s">
        <v>176</v>
      </c>
      <c r="I51" s="18">
        <v>249.04</v>
      </c>
      <c r="J51" s="19">
        <v>45854</v>
      </c>
      <c r="K51" s="13" t="s">
        <v>20</v>
      </c>
      <c r="L51" s="18">
        <v>249.04</v>
      </c>
      <c r="M51" s="17" t="s">
        <v>102</v>
      </c>
      <c r="N51" s="2"/>
    </row>
    <row r="52" spans="1:14" s="20" customFormat="1" ht="105">
      <c r="A52" s="11" t="s">
        <v>15</v>
      </c>
      <c r="B52" s="12">
        <v>46</v>
      </c>
      <c r="C52" s="12">
        <v>4597340000100</v>
      </c>
      <c r="D52" s="13" t="s">
        <v>98</v>
      </c>
      <c r="E52" s="14" t="s">
        <v>177</v>
      </c>
      <c r="F52" s="15" t="s">
        <v>178</v>
      </c>
      <c r="G52" s="16">
        <v>45853</v>
      </c>
      <c r="H52" s="17" t="s">
        <v>179</v>
      </c>
      <c r="I52" s="18">
        <v>249.04</v>
      </c>
      <c r="J52" s="19">
        <v>45854</v>
      </c>
      <c r="K52" s="13" t="s">
        <v>20</v>
      </c>
      <c r="L52" s="18">
        <v>249.04</v>
      </c>
      <c r="M52" s="17" t="s">
        <v>102</v>
      </c>
      <c r="N52" s="2"/>
    </row>
    <row r="53" spans="1:14" s="20" customFormat="1" ht="105">
      <c r="A53" s="11" t="s">
        <v>15</v>
      </c>
      <c r="B53" s="12">
        <v>47</v>
      </c>
      <c r="C53" s="12">
        <v>4597340000100</v>
      </c>
      <c r="D53" s="13" t="s">
        <v>98</v>
      </c>
      <c r="E53" s="14" t="s">
        <v>180</v>
      </c>
      <c r="F53" s="15" t="s">
        <v>181</v>
      </c>
      <c r="G53" s="16">
        <v>45853</v>
      </c>
      <c r="H53" s="17" t="s">
        <v>182</v>
      </c>
      <c r="I53" s="18">
        <v>249.04</v>
      </c>
      <c r="J53" s="19">
        <v>45854</v>
      </c>
      <c r="K53" s="13" t="s">
        <v>20</v>
      </c>
      <c r="L53" s="18">
        <v>249.04</v>
      </c>
      <c r="M53" s="17" t="s">
        <v>102</v>
      </c>
      <c r="N53" s="2"/>
    </row>
    <row r="54" spans="1:14" s="20" customFormat="1" ht="105">
      <c r="A54" s="11" t="s">
        <v>15</v>
      </c>
      <c r="B54" s="12">
        <v>48</v>
      </c>
      <c r="C54" s="12">
        <v>4597340000100</v>
      </c>
      <c r="D54" s="13" t="s">
        <v>98</v>
      </c>
      <c r="E54" s="14" t="s">
        <v>183</v>
      </c>
      <c r="F54" s="15" t="s">
        <v>184</v>
      </c>
      <c r="G54" s="16">
        <v>45853</v>
      </c>
      <c r="H54" s="17" t="s">
        <v>185</v>
      </c>
      <c r="I54" s="18">
        <v>249.04</v>
      </c>
      <c r="J54" s="19">
        <v>45854</v>
      </c>
      <c r="K54" s="13" t="s">
        <v>20</v>
      </c>
      <c r="L54" s="18">
        <v>249.04</v>
      </c>
      <c r="M54" s="17" t="s">
        <v>102</v>
      </c>
      <c r="N54" s="2"/>
    </row>
    <row r="55" spans="1:14" s="20" customFormat="1" ht="105">
      <c r="A55" s="11" t="s">
        <v>15</v>
      </c>
      <c r="B55" s="12">
        <v>49</v>
      </c>
      <c r="C55" s="12">
        <v>4597340000100</v>
      </c>
      <c r="D55" s="13" t="s">
        <v>98</v>
      </c>
      <c r="E55" s="14" t="s">
        <v>186</v>
      </c>
      <c r="F55" s="15" t="s">
        <v>187</v>
      </c>
      <c r="G55" s="16">
        <v>45853</v>
      </c>
      <c r="H55" s="17" t="s">
        <v>188</v>
      </c>
      <c r="I55" s="18">
        <v>225.28</v>
      </c>
      <c r="J55" s="19">
        <v>45854</v>
      </c>
      <c r="K55" s="13" t="s">
        <v>20</v>
      </c>
      <c r="L55" s="18">
        <v>225.28</v>
      </c>
      <c r="M55" s="17" t="s">
        <v>102</v>
      </c>
      <c r="N55" s="2"/>
    </row>
    <row r="56" spans="1:14" s="20" customFormat="1" ht="105">
      <c r="A56" s="11" t="s">
        <v>15</v>
      </c>
      <c r="B56" s="12">
        <v>50</v>
      </c>
      <c r="C56" s="12">
        <v>4597340000100</v>
      </c>
      <c r="D56" s="13" t="s">
        <v>98</v>
      </c>
      <c r="E56" s="14" t="s">
        <v>189</v>
      </c>
      <c r="F56" s="15" t="s">
        <v>187</v>
      </c>
      <c r="G56" s="16">
        <v>45853</v>
      </c>
      <c r="H56" s="17" t="s">
        <v>190</v>
      </c>
      <c r="I56" s="18">
        <v>23.76</v>
      </c>
      <c r="J56" s="19">
        <v>45854</v>
      </c>
      <c r="K56" s="13" t="s">
        <v>20</v>
      </c>
      <c r="L56" s="18">
        <v>23.76</v>
      </c>
      <c r="M56" s="17" t="s">
        <v>102</v>
      </c>
      <c r="N56" s="2"/>
    </row>
    <row r="57" spans="1:14" s="20" customFormat="1" ht="105">
      <c r="A57" s="11" t="s">
        <v>15</v>
      </c>
      <c r="B57" s="12">
        <v>51</v>
      </c>
      <c r="C57" s="12">
        <v>4597340000100</v>
      </c>
      <c r="D57" s="13" t="s">
        <v>98</v>
      </c>
      <c r="E57" s="14" t="s">
        <v>191</v>
      </c>
      <c r="F57" s="15" t="s">
        <v>192</v>
      </c>
      <c r="G57" s="16">
        <v>45853</v>
      </c>
      <c r="H57" s="17" t="s">
        <v>193</v>
      </c>
      <c r="I57" s="18">
        <v>249.04</v>
      </c>
      <c r="J57" s="19">
        <v>45854</v>
      </c>
      <c r="K57" s="13" t="s">
        <v>20</v>
      </c>
      <c r="L57" s="18">
        <v>249.04</v>
      </c>
      <c r="M57" s="17" t="s">
        <v>102</v>
      </c>
      <c r="N57" s="2"/>
    </row>
    <row r="58" spans="1:14" s="20" customFormat="1" ht="105">
      <c r="A58" s="11" t="s">
        <v>15</v>
      </c>
      <c r="B58" s="12">
        <v>52</v>
      </c>
      <c r="C58" s="12">
        <v>4597340000100</v>
      </c>
      <c r="D58" s="13" t="s">
        <v>98</v>
      </c>
      <c r="E58" s="14" t="s">
        <v>194</v>
      </c>
      <c r="F58" s="15" t="s">
        <v>195</v>
      </c>
      <c r="G58" s="16">
        <v>45853</v>
      </c>
      <c r="H58" s="17" t="s">
        <v>196</v>
      </c>
      <c r="I58" s="18">
        <v>249.04</v>
      </c>
      <c r="J58" s="19">
        <v>45854</v>
      </c>
      <c r="K58" s="13" t="s">
        <v>20</v>
      </c>
      <c r="L58" s="18">
        <v>249.04</v>
      </c>
      <c r="M58" s="17" t="s">
        <v>102</v>
      </c>
      <c r="N58" s="2"/>
    </row>
    <row r="59" spans="1:14" s="20" customFormat="1" ht="105">
      <c r="A59" s="11" t="s">
        <v>15</v>
      </c>
      <c r="B59" s="12">
        <v>53</v>
      </c>
      <c r="C59" s="12">
        <v>5926726000173</v>
      </c>
      <c r="D59" s="13" t="s">
        <v>197</v>
      </c>
      <c r="E59" s="14" t="s">
        <v>198</v>
      </c>
      <c r="F59" s="15" t="s">
        <v>199</v>
      </c>
      <c r="G59" s="16">
        <v>45794</v>
      </c>
      <c r="H59" s="17" t="s">
        <v>200</v>
      </c>
      <c r="I59" s="18">
        <v>11859.51</v>
      </c>
      <c r="J59" s="19">
        <v>45856</v>
      </c>
      <c r="K59" s="13" t="s">
        <v>20</v>
      </c>
      <c r="L59" s="18">
        <f>569.26+11290.25</f>
        <v>11859.51</v>
      </c>
      <c r="M59" s="17" t="s">
        <v>201</v>
      </c>
      <c r="N59" s="2"/>
    </row>
    <row r="60" spans="1:14" s="20" customFormat="1" ht="134.25" customHeight="1">
      <c r="A60" s="11" t="s">
        <v>15</v>
      </c>
      <c r="B60" s="12">
        <v>54</v>
      </c>
      <c r="C60" s="12">
        <v>2535864000729</v>
      </c>
      <c r="D60" s="13" t="s">
        <v>202</v>
      </c>
      <c r="E60" s="14" t="s">
        <v>203</v>
      </c>
      <c r="F60" s="15" t="s">
        <v>204</v>
      </c>
      <c r="G60" s="16">
        <v>45794</v>
      </c>
      <c r="H60" s="17" t="s">
        <v>205</v>
      </c>
      <c r="I60" s="18">
        <v>2244</v>
      </c>
      <c r="J60" s="19">
        <v>45856</v>
      </c>
      <c r="K60" s="13" t="s">
        <v>20</v>
      </c>
      <c r="L60" s="18">
        <f>107.71+2136.29</f>
        <v>2244</v>
      </c>
      <c r="M60" s="17" t="s">
        <v>206</v>
      </c>
      <c r="N60" s="2"/>
    </row>
    <row r="61" spans="1:14" s="20" customFormat="1" ht="105">
      <c r="A61" s="11" t="s">
        <v>15</v>
      </c>
      <c r="B61" s="12">
        <v>55</v>
      </c>
      <c r="C61" s="12">
        <v>76535764000143</v>
      </c>
      <c r="D61" s="13" t="s">
        <v>207</v>
      </c>
      <c r="E61" s="14" t="s">
        <v>208</v>
      </c>
      <c r="F61" s="15" t="s">
        <v>209</v>
      </c>
      <c r="G61" s="16">
        <v>45855</v>
      </c>
      <c r="H61" s="17" t="s">
        <v>210</v>
      </c>
      <c r="I61" s="18">
        <v>5635.98</v>
      </c>
      <c r="J61" s="19">
        <v>45856</v>
      </c>
      <c r="K61" s="13" t="s">
        <v>20</v>
      </c>
      <c r="L61" s="18">
        <f>659.21+4976.77</f>
        <v>5635.9800000000005</v>
      </c>
      <c r="M61" s="17" t="s">
        <v>211</v>
      </c>
      <c r="N61" s="2"/>
    </row>
    <row r="62" spans="1:14" s="20" customFormat="1" ht="105">
      <c r="A62" s="11" t="s">
        <v>15</v>
      </c>
      <c r="B62" s="12">
        <v>56</v>
      </c>
      <c r="C62" s="12">
        <v>76535764000143</v>
      </c>
      <c r="D62" s="13" t="s">
        <v>207</v>
      </c>
      <c r="E62" s="14" t="s">
        <v>212</v>
      </c>
      <c r="F62" s="15" t="s">
        <v>209</v>
      </c>
      <c r="G62" s="16">
        <v>45855</v>
      </c>
      <c r="H62" s="17" t="s">
        <v>213</v>
      </c>
      <c r="I62" s="18">
        <v>8097.5</v>
      </c>
      <c r="J62" s="19">
        <v>45856</v>
      </c>
      <c r="K62" s="13" t="s">
        <v>20</v>
      </c>
      <c r="L62" s="18">
        <v>8097.5</v>
      </c>
      <c r="M62" s="17" t="s">
        <v>211</v>
      </c>
      <c r="N62" s="2"/>
    </row>
    <row r="63" spans="1:14" s="20" customFormat="1" ht="105">
      <c r="A63" s="11" t="s">
        <v>15</v>
      </c>
      <c r="B63" s="12">
        <v>57</v>
      </c>
      <c r="C63" s="12">
        <v>76535764000143</v>
      </c>
      <c r="D63" s="13" t="s">
        <v>207</v>
      </c>
      <c r="E63" s="14" t="s">
        <v>214</v>
      </c>
      <c r="F63" s="15" t="s">
        <v>215</v>
      </c>
      <c r="G63" s="16">
        <v>45855</v>
      </c>
      <c r="H63" s="17" t="s">
        <v>216</v>
      </c>
      <c r="I63" s="18">
        <v>13733.48</v>
      </c>
      <c r="J63" s="19">
        <v>45856</v>
      </c>
      <c r="K63" s="13" t="s">
        <v>20</v>
      </c>
      <c r="L63" s="18">
        <f>659.21+13074.27</f>
        <v>13733.48</v>
      </c>
      <c r="M63" s="17" t="s">
        <v>217</v>
      </c>
      <c r="N63" s="2"/>
    </row>
    <row r="64" spans="1:14" s="20" customFormat="1" ht="75">
      <c r="A64" s="11" t="s">
        <v>15</v>
      </c>
      <c r="B64" s="12">
        <v>58</v>
      </c>
      <c r="C64" s="12">
        <v>34028316000375</v>
      </c>
      <c r="D64" s="13" t="s">
        <v>218</v>
      </c>
      <c r="E64" s="14" t="s">
        <v>219</v>
      </c>
      <c r="F64" s="15" t="s">
        <v>220</v>
      </c>
      <c r="G64" s="16">
        <v>45855</v>
      </c>
      <c r="H64" s="17" t="s">
        <v>221</v>
      </c>
      <c r="I64" s="18">
        <v>4438.8900000000003</v>
      </c>
      <c r="J64" s="19">
        <v>45856</v>
      </c>
      <c r="K64" s="13" t="s">
        <v>20</v>
      </c>
      <c r="L64" s="18">
        <v>4438.8900000000003</v>
      </c>
      <c r="M64" s="17" t="s">
        <v>222</v>
      </c>
      <c r="N64" s="2"/>
    </row>
    <row r="65" spans="1:14" s="20" customFormat="1" ht="75">
      <c r="A65" s="11" t="s">
        <v>15</v>
      </c>
      <c r="B65" s="12">
        <v>59</v>
      </c>
      <c r="C65" s="12">
        <v>34028316000375</v>
      </c>
      <c r="D65" s="13" t="s">
        <v>218</v>
      </c>
      <c r="E65" s="14" t="s">
        <v>223</v>
      </c>
      <c r="F65" s="15" t="s">
        <v>220</v>
      </c>
      <c r="G65" s="16">
        <v>45855</v>
      </c>
      <c r="H65" s="17" t="s">
        <v>224</v>
      </c>
      <c r="I65" s="18">
        <v>6679.62</v>
      </c>
      <c r="J65" s="19">
        <v>45856</v>
      </c>
      <c r="K65" s="13" t="s">
        <v>20</v>
      </c>
      <c r="L65" s="18">
        <v>6679.62</v>
      </c>
      <c r="M65" s="17" t="s">
        <v>222</v>
      </c>
      <c r="N65" s="2"/>
    </row>
    <row r="66" spans="1:14" s="20" customFormat="1" ht="90">
      <c r="A66" s="11" t="s">
        <v>15</v>
      </c>
      <c r="B66" s="12">
        <v>60</v>
      </c>
      <c r="C66" s="12">
        <v>2558157000162</v>
      </c>
      <c r="D66" s="13" t="s">
        <v>225</v>
      </c>
      <c r="E66" s="14" t="s">
        <v>226</v>
      </c>
      <c r="F66" s="15" t="s">
        <v>227</v>
      </c>
      <c r="G66" s="16">
        <v>45855</v>
      </c>
      <c r="H66" s="17" t="s">
        <v>228</v>
      </c>
      <c r="I66" s="18">
        <v>21633.53</v>
      </c>
      <c r="J66" s="19">
        <v>45856</v>
      </c>
      <c r="K66" s="13" t="s">
        <v>20</v>
      </c>
      <c r="L66" s="18">
        <f>1038.4+20595.13</f>
        <v>21633.530000000002</v>
      </c>
      <c r="M66" s="17" t="s">
        <v>229</v>
      </c>
      <c r="N66" s="2"/>
    </row>
    <row r="67" spans="1:14" s="20" customFormat="1" ht="135">
      <c r="A67" s="11" t="s">
        <v>15</v>
      </c>
      <c r="B67" s="12">
        <v>61</v>
      </c>
      <c r="C67" s="12">
        <v>1134191000732</v>
      </c>
      <c r="D67" s="13" t="s">
        <v>230</v>
      </c>
      <c r="E67" s="14" t="s">
        <v>231</v>
      </c>
      <c r="F67" s="15" t="s">
        <v>232</v>
      </c>
      <c r="G67" s="16">
        <v>45855</v>
      </c>
      <c r="H67" s="17" t="s">
        <v>233</v>
      </c>
      <c r="I67" s="18">
        <v>2916</v>
      </c>
      <c r="J67" s="19">
        <v>45856</v>
      </c>
      <c r="K67" s="13" t="s">
        <v>20</v>
      </c>
      <c r="L67" s="18">
        <f>139.97+2776.03</f>
        <v>2916</v>
      </c>
      <c r="M67" s="17" t="s">
        <v>234</v>
      </c>
      <c r="N67" s="2"/>
    </row>
    <row r="68" spans="1:14" s="20" customFormat="1" ht="135">
      <c r="A68" s="11" t="s">
        <v>15</v>
      </c>
      <c r="B68" s="12">
        <v>62</v>
      </c>
      <c r="C68" s="12">
        <v>1134191000732</v>
      </c>
      <c r="D68" s="13" t="s">
        <v>230</v>
      </c>
      <c r="E68" s="14" t="s">
        <v>235</v>
      </c>
      <c r="F68" s="15" t="s">
        <v>236</v>
      </c>
      <c r="G68" s="16">
        <v>45855</v>
      </c>
      <c r="H68" s="17" t="s">
        <v>237</v>
      </c>
      <c r="I68" s="18">
        <v>55208</v>
      </c>
      <c r="J68" s="19">
        <v>45856</v>
      </c>
      <c r="K68" s="13" t="s">
        <v>20</v>
      </c>
      <c r="L68" s="18">
        <f>2649.98+52558.02</f>
        <v>55208</v>
      </c>
      <c r="M68" s="17" t="s">
        <v>234</v>
      </c>
      <c r="N68" s="2"/>
    </row>
    <row r="69" spans="1:14" s="20" customFormat="1" ht="90">
      <c r="A69" s="11" t="s">
        <v>15</v>
      </c>
      <c r="B69" s="12">
        <v>63</v>
      </c>
      <c r="C69" s="12">
        <v>4407920000180</v>
      </c>
      <c r="D69" s="13" t="s">
        <v>238</v>
      </c>
      <c r="E69" s="14" t="s">
        <v>239</v>
      </c>
      <c r="F69" s="15" t="s">
        <v>240</v>
      </c>
      <c r="G69" s="16">
        <v>45855</v>
      </c>
      <c r="H69" s="17" t="s">
        <v>241</v>
      </c>
      <c r="I69" s="18">
        <v>20156.03</v>
      </c>
      <c r="J69" s="19">
        <v>45856</v>
      </c>
      <c r="K69" s="13" t="s">
        <v>20</v>
      </c>
      <c r="L69" s="18">
        <f>1007.8+19148.23</f>
        <v>20156.03</v>
      </c>
      <c r="M69" s="17" t="s">
        <v>242</v>
      </c>
      <c r="N69" s="2"/>
    </row>
    <row r="70" spans="1:14" s="20" customFormat="1" ht="92.25" customHeight="1">
      <c r="A70" s="11" t="s">
        <v>15</v>
      </c>
      <c r="B70" s="12">
        <v>64</v>
      </c>
      <c r="C70" s="12">
        <v>4407920000180</v>
      </c>
      <c r="D70" s="13" t="s">
        <v>238</v>
      </c>
      <c r="E70" s="14" t="s">
        <v>243</v>
      </c>
      <c r="F70" s="15" t="s">
        <v>244</v>
      </c>
      <c r="G70" s="16">
        <v>45855</v>
      </c>
      <c r="H70" s="17" t="s">
        <v>245</v>
      </c>
      <c r="I70" s="18">
        <v>3387.67</v>
      </c>
      <c r="J70" s="19">
        <v>45856</v>
      </c>
      <c r="K70" s="13" t="s">
        <v>20</v>
      </c>
      <c r="L70" s="18">
        <f>169.38+3218.29</f>
        <v>3387.67</v>
      </c>
      <c r="M70" s="17" t="s">
        <v>246</v>
      </c>
      <c r="N70" s="2"/>
    </row>
    <row r="71" spans="1:14" s="20" customFormat="1" ht="120" customHeight="1">
      <c r="A71" s="11" t="s">
        <v>15</v>
      </c>
      <c r="B71" s="12">
        <v>65</v>
      </c>
      <c r="C71" s="12">
        <v>21600669000194</v>
      </c>
      <c r="D71" s="13" t="s">
        <v>247</v>
      </c>
      <c r="E71" s="14" t="s">
        <v>248</v>
      </c>
      <c r="F71" s="15" t="s">
        <v>249</v>
      </c>
      <c r="G71" s="16">
        <v>45855</v>
      </c>
      <c r="H71" s="17" t="s">
        <v>250</v>
      </c>
      <c r="I71" s="18">
        <v>1400</v>
      </c>
      <c r="J71" s="19">
        <v>45856</v>
      </c>
      <c r="K71" s="13" t="s">
        <v>20</v>
      </c>
      <c r="L71" s="18">
        <f>67.2+1332.8</f>
        <v>1400</v>
      </c>
      <c r="M71" s="17" t="s">
        <v>251</v>
      </c>
      <c r="N71" s="2"/>
    </row>
    <row r="72" spans="1:14" s="20" customFormat="1" ht="150">
      <c r="A72" s="11" t="s">
        <v>15</v>
      </c>
      <c r="B72" s="12">
        <v>66</v>
      </c>
      <c r="C72" s="12">
        <v>22865751000103</v>
      </c>
      <c r="D72" s="13" t="s">
        <v>252</v>
      </c>
      <c r="E72" s="14" t="s">
        <v>253</v>
      </c>
      <c r="F72" s="15" t="s">
        <v>254</v>
      </c>
      <c r="G72" s="16">
        <v>45855</v>
      </c>
      <c r="H72" s="17" t="s">
        <v>255</v>
      </c>
      <c r="I72" s="18">
        <v>3487.2</v>
      </c>
      <c r="J72" s="19">
        <v>45856</v>
      </c>
      <c r="K72" s="13" t="s">
        <v>20</v>
      </c>
      <c r="L72" s="18">
        <v>3487.2</v>
      </c>
      <c r="M72" s="17" t="s">
        <v>256</v>
      </c>
      <c r="N72" s="2"/>
    </row>
    <row r="73" spans="1:14" s="20" customFormat="1" ht="150">
      <c r="A73" s="11" t="s">
        <v>15</v>
      </c>
      <c r="B73" s="12">
        <v>67</v>
      </c>
      <c r="C73" s="12">
        <v>22865751000103</v>
      </c>
      <c r="D73" s="13" t="s">
        <v>252</v>
      </c>
      <c r="E73" s="14" t="s">
        <v>257</v>
      </c>
      <c r="F73" s="15" t="s">
        <v>258</v>
      </c>
      <c r="G73" s="16">
        <v>45855</v>
      </c>
      <c r="H73" s="17" t="s">
        <v>259</v>
      </c>
      <c r="I73" s="18">
        <v>3081.33</v>
      </c>
      <c r="J73" s="19">
        <v>45856</v>
      </c>
      <c r="K73" s="13" t="s">
        <v>20</v>
      </c>
      <c r="L73" s="18">
        <v>3081.33</v>
      </c>
      <c r="M73" s="17" t="s">
        <v>260</v>
      </c>
      <c r="N73" s="2"/>
    </row>
    <row r="74" spans="1:14" s="20" customFormat="1" ht="120">
      <c r="A74" s="11" t="s">
        <v>15</v>
      </c>
      <c r="B74" s="12">
        <v>68</v>
      </c>
      <c r="C74" s="12">
        <v>32632083000128</v>
      </c>
      <c r="D74" s="13" t="s">
        <v>261</v>
      </c>
      <c r="E74" s="26" t="s">
        <v>262</v>
      </c>
      <c r="F74" s="15" t="s">
        <v>263</v>
      </c>
      <c r="G74" s="16">
        <v>45855</v>
      </c>
      <c r="H74" s="17" t="s">
        <v>264</v>
      </c>
      <c r="I74" s="18">
        <v>7950</v>
      </c>
      <c r="J74" s="19">
        <v>45856</v>
      </c>
      <c r="K74" s="13"/>
      <c r="L74" s="18">
        <f>227.37+7722.63</f>
        <v>7950</v>
      </c>
      <c r="M74" s="17" t="s">
        <v>265</v>
      </c>
      <c r="N74" s="2"/>
    </row>
    <row r="75" spans="1:14" s="20" customFormat="1" ht="121.5" customHeight="1">
      <c r="A75" s="11" t="s">
        <v>15</v>
      </c>
      <c r="B75" s="12">
        <v>69</v>
      </c>
      <c r="C75" s="12">
        <v>8847656000156</v>
      </c>
      <c r="D75" s="13" t="s">
        <v>266</v>
      </c>
      <c r="E75" s="14" t="s">
        <v>267</v>
      </c>
      <c r="F75" s="15" t="s">
        <v>268</v>
      </c>
      <c r="G75" s="16">
        <v>45855</v>
      </c>
      <c r="H75" s="17" t="s">
        <v>269</v>
      </c>
      <c r="I75" s="18">
        <v>1320</v>
      </c>
      <c r="J75" s="19">
        <v>45856</v>
      </c>
      <c r="K75" s="13" t="s">
        <v>20</v>
      </c>
      <c r="L75" s="18">
        <f>1320</f>
        <v>1320</v>
      </c>
      <c r="M75" s="17" t="s">
        <v>270</v>
      </c>
      <c r="N75" s="2"/>
    </row>
    <row r="76" spans="1:14" s="20" customFormat="1" ht="120.75" customHeight="1">
      <c r="A76" s="11" t="s">
        <v>15</v>
      </c>
      <c r="B76" s="12">
        <v>70</v>
      </c>
      <c r="C76" s="12">
        <v>8847656000156</v>
      </c>
      <c r="D76" s="13" t="s">
        <v>266</v>
      </c>
      <c r="E76" s="14" t="s">
        <v>271</v>
      </c>
      <c r="F76" s="15" t="s">
        <v>272</v>
      </c>
      <c r="G76" s="16">
        <v>45855</v>
      </c>
      <c r="H76" s="17" t="s">
        <v>273</v>
      </c>
      <c r="I76" s="18">
        <v>1640.4</v>
      </c>
      <c r="J76" s="19">
        <v>45856</v>
      </c>
      <c r="K76" s="13" t="s">
        <v>20</v>
      </c>
      <c r="L76" s="18">
        <v>1640.4</v>
      </c>
      <c r="M76" s="17" t="s">
        <v>270</v>
      </c>
      <c r="N76" s="2"/>
    </row>
    <row r="77" spans="1:14" s="20" customFormat="1" ht="75">
      <c r="A77" s="11" t="s">
        <v>15</v>
      </c>
      <c r="B77" s="12">
        <v>71</v>
      </c>
      <c r="C77" s="12">
        <v>4301769000109</v>
      </c>
      <c r="D77" s="13" t="s">
        <v>76</v>
      </c>
      <c r="E77" s="14" t="s">
        <v>274</v>
      </c>
      <c r="F77" s="15" t="s">
        <v>275</v>
      </c>
      <c r="G77" s="16">
        <v>45860</v>
      </c>
      <c r="H77" s="17" t="s">
        <v>276</v>
      </c>
      <c r="I77" s="18">
        <v>5292.44</v>
      </c>
      <c r="J77" s="19">
        <v>45860</v>
      </c>
      <c r="K77" s="13" t="s">
        <v>20</v>
      </c>
      <c r="L77" s="18">
        <v>5292.44</v>
      </c>
      <c r="M77" s="17" t="s">
        <v>277</v>
      </c>
    </row>
    <row r="78" spans="1:14" s="20" customFormat="1" ht="105">
      <c r="A78" s="11" t="s">
        <v>15</v>
      </c>
      <c r="B78" s="12">
        <v>72</v>
      </c>
      <c r="C78" s="12">
        <v>12891300000197</v>
      </c>
      <c r="D78" s="13" t="s">
        <v>278</v>
      </c>
      <c r="E78" s="14" t="s">
        <v>279</v>
      </c>
      <c r="F78" s="15" t="s">
        <v>280</v>
      </c>
      <c r="G78" s="16">
        <v>45860</v>
      </c>
      <c r="H78" s="17" t="s">
        <v>281</v>
      </c>
      <c r="I78" s="18">
        <v>76132.28</v>
      </c>
      <c r="J78" s="19">
        <v>45860</v>
      </c>
      <c r="K78" s="13" t="s">
        <v>20</v>
      </c>
      <c r="L78" s="18">
        <f>3945.56+16439.82+26397.98</f>
        <v>46783.360000000001</v>
      </c>
      <c r="M78" s="17" t="s">
        <v>282</v>
      </c>
    </row>
    <row r="79" spans="1:14" s="20" customFormat="1" ht="105">
      <c r="A79" s="11" t="s">
        <v>15</v>
      </c>
      <c r="B79" s="12">
        <v>73</v>
      </c>
      <c r="C79" s="12">
        <v>12891300000197</v>
      </c>
      <c r="D79" s="13" t="s">
        <v>278</v>
      </c>
      <c r="E79" s="14" t="s">
        <v>283</v>
      </c>
      <c r="F79" s="15" t="s">
        <v>280</v>
      </c>
      <c r="G79" s="16">
        <v>45860</v>
      </c>
      <c r="H79" s="17" t="s">
        <v>284</v>
      </c>
      <c r="I79" s="18">
        <v>252664.08</v>
      </c>
      <c r="J79" s="19">
        <v>45860</v>
      </c>
      <c r="K79" s="13" t="s">
        <v>20</v>
      </c>
      <c r="L79" s="18">
        <v>252664.08</v>
      </c>
      <c r="M79" s="17" t="s">
        <v>282</v>
      </c>
    </row>
    <row r="80" spans="1:14" s="20" customFormat="1" ht="105">
      <c r="A80" s="11" t="s">
        <v>15</v>
      </c>
      <c r="B80" s="12">
        <v>74</v>
      </c>
      <c r="C80" s="12">
        <v>12891300000197</v>
      </c>
      <c r="D80" s="13" t="s">
        <v>278</v>
      </c>
      <c r="E80" s="14" t="s">
        <v>285</v>
      </c>
      <c r="F80" s="15" t="s">
        <v>286</v>
      </c>
      <c r="G80" s="16">
        <v>45860</v>
      </c>
      <c r="H80" s="17" t="s">
        <v>287</v>
      </c>
      <c r="I80" s="18">
        <v>9966.8799999999992</v>
      </c>
      <c r="J80" s="19">
        <v>45860</v>
      </c>
      <c r="K80" s="13" t="s">
        <v>20</v>
      </c>
      <c r="L80" s="18">
        <f>119.6+498.34+8252.58</f>
        <v>8870.52</v>
      </c>
      <c r="M80" s="17" t="s">
        <v>288</v>
      </c>
    </row>
    <row r="81" spans="1:13" s="20" customFormat="1" ht="135">
      <c r="A81" s="11" t="s">
        <v>15</v>
      </c>
      <c r="B81" s="12">
        <v>75</v>
      </c>
      <c r="C81" s="12">
        <v>57978150000191</v>
      </c>
      <c r="D81" s="13" t="s">
        <v>289</v>
      </c>
      <c r="E81" s="14" t="s">
        <v>290</v>
      </c>
      <c r="F81" s="15" t="s">
        <v>291</v>
      </c>
      <c r="G81" s="16">
        <v>45860</v>
      </c>
      <c r="H81" s="17" t="s">
        <v>292</v>
      </c>
      <c r="I81" s="18">
        <v>64517</v>
      </c>
      <c r="J81" s="19">
        <v>45860</v>
      </c>
      <c r="K81" s="13" t="s">
        <v>20</v>
      </c>
      <c r="L81" s="18">
        <f>1825.83+62691.17</f>
        <v>64517</v>
      </c>
      <c r="M81" s="17" t="s">
        <v>293</v>
      </c>
    </row>
    <row r="82" spans="1:13" s="20" customFormat="1" ht="135">
      <c r="A82" s="11" t="s">
        <v>15</v>
      </c>
      <c r="B82" s="12">
        <v>76</v>
      </c>
      <c r="C82" s="12">
        <v>2341467000120</v>
      </c>
      <c r="D82" s="13" t="s">
        <v>294</v>
      </c>
      <c r="E82" s="14" t="s">
        <v>295</v>
      </c>
      <c r="F82" s="15" t="s">
        <v>296</v>
      </c>
      <c r="G82" s="16">
        <v>45860</v>
      </c>
      <c r="H82" s="17" t="s">
        <v>297</v>
      </c>
      <c r="I82" s="18">
        <v>53406.18</v>
      </c>
      <c r="J82" s="19">
        <v>45860</v>
      </c>
      <c r="K82" s="13" t="s">
        <v>20</v>
      </c>
      <c r="L82" s="18">
        <f>640.58+52765.6</f>
        <v>53406.18</v>
      </c>
      <c r="M82" s="17" t="s">
        <v>298</v>
      </c>
    </row>
    <row r="83" spans="1:13" s="20" customFormat="1" ht="90">
      <c r="A83" s="11" t="s">
        <v>15</v>
      </c>
      <c r="B83" s="12">
        <v>77</v>
      </c>
      <c r="C83" s="12">
        <v>5340639000130</v>
      </c>
      <c r="D83" s="13" t="s">
        <v>299</v>
      </c>
      <c r="E83" s="14" t="s">
        <v>300</v>
      </c>
      <c r="F83" s="15" t="s">
        <v>301</v>
      </c>
      <c r="G83" s="16">
        <v>45861</v>
      </c>
      <c r="H83" s="17" t="s">
        <v>302</v>
      </c>
      <c r="I83" s="18">
        <v>602.86</v>
      </c>
      <c r="J83" s="19">
        <v>45861</v>
      </c>
      <c r="K83" s="13" t="s">
        <v>20</v>
      </c>
      <c r="L83" s="18">
        <f>602.86</f>
        <v>602.86</v>
      </c>
      <c r="M83" s="17" t="s">
        <v>303</v>
      </c>
    </row>
    <row r="84" spans="1:13" s="20" customFormat="1" ht="90">
      <c r="A84" s="11" t="s">
        <v>15</v>
      </c>
      <c r="B84" s="12">
        <v>78</v>
      </c>
      <c r="C84" s="12">
        <v>5340639000130</v>
      </c>
      <c r="D84" s="13" t="s">
        <v>299</v>
      </c>
      <c r="E84" s="14" t="s">
        <v>304</v>
      </c>
      <c r="F84" s="15" t="s">
        <v>301</v>
      </c>
      <c r="G84" s="16">
        <v>45861</v>
      </c>
      <c r="H84" s="17" t="s">
        <v>305</v>
      </c>
      <c r="I84" s="18">
        <v>1396.99</v>
      </c>
      <c r="J84" s="19">
        <v>45861</v>
      </c>
      <c r="K84" s="13" t="s">
        <v>20</v>
      </c>
      <c r="L84" s="18">
        <v>1396.99</v>
      </c>
      <c r="M84" s="17" t="s">
        <v>303</v>
      </c>
    </row>
    <row r="85" spans="1:13" s="20" customFormat="1" ht="90" customHeight="1">
      <c r="A85" s="11" t="s">
        <v>15</v>
      </c>
      <c r="B85" s="12">
        <v>79</v>
      </c>
      <c r="C85" s="12">
        <v>5340639000130</v>
      </c>
      <c r="D85" s="13" t="s">
        <v>299</v>
      </c>
      <c r="E85" s="14" t="s">
        <v>306</v>
      </c>
      <c r="F85" s="15" t="s">
        <v>307</v>
      </c>
      <c r="G85" s="16">
        <v>45861</v>
      </c>
      <c r="H85" s="17" t="s">
        <v>308</v>
      </c>
      <c r="I85" s="18">
        <v>9260.67</v>
      </c>
      <c r="J85" s="19">
        <v>45861</v>
      </c>
      <c r="K85" s="13" t="s">
        <v>20</v>
      </c>
      <c r="L85" s="18">
        <v>9260.67</v>
      </c>
      <c r="M85" s="17" t="s">
        <v>303</v>
      </c>
    </row>
    <row r="86" spans="1:13" s="20" customFormat="1" ht="120">
      <c r="A86" s="11" t="s">
        <v>15</v>
      </c>
      <c r="B86" s="12">
        <v>80</v>
      </c>
      <c r="C86" s="12">
        <v>11699529000161</v>
      </c>
      <c r="D86" s="13" t="s">
        <v>309</v>
      </c>
      <c r="E86" s="27" t="s">
        <v>310</v>
      </c>
      <c r="F86" s="15" t="s">
        <v>311</v>
      </c>
      <c r="G86" s="16">
        <v>45861</v>
      </c>
      <c r="H86" s="17" t="s">
        <v>312</v>
      </c>
      <c r="I86" s="18">
        <v>9100</v>
      </c>
      <c r="J86" s="19">
        <v>45863</v>
      </c>
      <c r="K86" s="13" t="s">
        <v>20</v>
      </c>
      <c r="L86" s="18">
        <v>9100</v>
      </c>
      <c r="M86" s="17" t="s">
        <v>313</v>
      </c>
    </row>
    <row r="87" spans="1:13" s="20" customFormat="1" ht="120">
      <c r="A87" s="11" t="s">
        <v>15</v>
      </c>
      <c r="B87" s="12">
        <v>81</v>
      </c>
      <c r="C87" s="12">
        <v>4824261000187</v>
      </c>
      <c r="D87" s="13" t="s">
        <v>314</v>
      </c>
      <c r="E87" s="14" t="s">
        <v>315</v>
      </c>
      <c r="F87" s="15" t="s">
        <v>316</v>
      </c>
      <c r="G87" s="16">
        <v>45863</v>
      </c>
      <c r="H87" s="17" t="s">
        <v>317</v>
      </c>
      <c r="I87" s="18">
        <v>9000</v>
      </c>
      <c r="J87" s="19">
        <v>45863</v>
      </c>
      <c r="K87" s="13" t="s">
        <v>20</v>
      </c>
      <c r="L87" s="18">
        <f>450+8550</f>
        <v>9000</v>
      </c>
      <c r="M87" s="17" t="s">
        <v>318</v>
      </c>
    </row>
    <row r="88" spans="1:13" s="20" customFormat="1" ht="105">
      <c r="A88" s="11" t="s">
        <v>15</v>
      </c>
      <c r="B88" s="12">
        <v>82</v>
      </c>
      <c r="C88" s="12">
        <v>26722189000110</v>
      </c>
      <c r="D88" s="13" t="s">
        <v>319</v>
      </c>
      <c r="E88" s="14" t="s">
        <v>320</v>
      </c>
      <c r="F88" s="15" t="s">
        <v>321</v>
      </c>
      <c r="G88" s="16">
        <v>45863</v>
      </c>
      <c r="H88" s="17" t="s">
        <v>322</v>
      </c>
      <c r="I88" s="18">
        <v>187223.16</v>
      </c>
      <c r="J88" s="19">
        <v>45863</v>
      </c>
      <c r="K88" s="28" t="s">
        <v>323</v>
      </c>
      <c r="L88" s="18">
        <f>648.34+946.08+2793.11+14.04+50.49+8.88+13.01+0.75+1.34+7.44+182739.68</f>
        <v>187223.16</v>
      </c>
      <c r="M88" s="17" t="s">
        <v>324</v>
      </c>
    </row>
    <row r="89" spans="1:13" s="20" customFormat="1" ht="135">
      <c r="A89" s="11" t="s">
        <v>15</v>
      </c>
      <c r="B89" s="12">
        <v>83</v>
      </c>
      <c r="C89" s="12">
        <v>2341467000120</v>
      </c>
      <c r="D89" s="13" t="s">
        <v>325</v>
      </c>
      <c r="E89" s="14" t="s">
        <v>326</v>
      </c>
      <c r="F89" s="15" t="s">
        <v>327</v>
      </c>
      <c r="G89" s="16">
        <v>45866</v>
      </c>
      <c r="H89" s="17" t="s">
        <v>328</v>
      </c>
      <c r="I89" s="18">
        <v>88920.85</v>
      </c>
      <c r="J89" s="19">
        <v>45866</v>
      </c>
      <c r="K89" s="13" t="s">
        <v>20</v>
      </c>
      <c r="L89" s="18">
        <f>1802.66+87118.19</f>
        <v>88920.85</v>
      </c>
      <c r="M89" s="17" t="s">
        <v>298</v>
      </c>
    </row>
    <row r="90" spans="1:13" s="20" customFormat="1" ht="135">
      <c r="A90" s="11" t="s">
        <v>15</v>
      </c>
      <c r="B90" s="12">
        <v>84</v>
      </c>
      <c r="C90" s="12">
        <v>11699529000161</v>
      </c>
      <c r="D90" s="13" t="s">
        <v>309</v>
      </c>
      <c r="E90" s="27" t="s">
        <v>329</v>
      </c>
      <c r="F90" s="15" t="s">
        <v>330</v>
      </c>
      <c r="G90" s="16">
        <v>45867</v>
      </c>
      <c r="H90" s="17" t="s">
        <v>331</v>
      </c>
      <c r="I90" s="18">
        <v>5460</v>
      </c>
      <c r="J90" s="19">
        <v>45867</v>
      </c>
      <c r="K90" s="13" t="s">
        <v>20</v>
      </c>
      <c r="L90" s="18">
        <v>5460</v>
      </c>
      <c r="M90" s="17" t="s">
        <v>332</v>
      </c>
    </row>
    <row r="91" spans="1:13" s="20" customFormat="1" ht="120">
      <c r="A91" s="11" t="s">
        <v>15</v>
      </c>
      <c r="B91" s="12">
        <v>85</v>
      </c>
      <c r="C91" s="12">
        <v>604122000197</v>
      </c>
      <c r="D91" s="13" t="s">
        <v>333</v>
      </c>
      <c r="E91" s="14" t="s">
        <v>334</v>
      </c>
      <c r="F91" s="15" t="s">
        <v>335</v>
      </c>
      <c r="G91" s="16">
        <v>45867</v>
      </c>
      <c r="H91" s="17" t="s">
        <v>336</v>
      </c>
      <c r="I91" s="18">
        <v>419720.51</v>
      </c>
      <c r="J91" s="19">
        <v>45867</v>
      </c>
      <c r="K91" s="13" t="s">
        <v>20</v>
      </c>
      <c r="L91" s="18">
        <v>419720.51</v>
      </c>
      <c r="M91" s="17" t="s">
        <v>337</v>
      </c>
    </row>
    <row r="92" spans="1:13" s="20" customFormat="1" ht="135">
      <c r="A92" s="11" t="s">
        <v>15</v>
      </c>
      <c r="B92" s="12">
        <v>86</v>
      </c>
      <c r="C92" s="12">
        <v>1134191000732</v>
      </c>
      <c r="D92" s="13" t="s">
        <v>230</v>
      </c>
      <c r="E92" s="14" t="s">
        <v>338</v>
      </c>
      <c r="F92" s="15" t="s">
        <v>339</v>
      </c>
      <c r="G92" s="16">
        <v>45867</v>
      </c>
      <c r="H92" s="17" t="s">
        <v>340</v>
      </c>
      <c r="I92" s="18">
        <v>55208</v>
      </c>
      <c r="J92" s="19">
        <v>45867</v>
      </c>
      <c r="K92" s="13" t="s">
        <v>20</v>
      </c>
      <c r="L92" s="18">
        <f>2649.98+52558.02</f>
        <v>55208</v>
      </c>
      <c r="M92" s="17" t="s">
        <v>341</v>
      </c>
    </row>
    <row r="93" spans="1:13" s="20" customFormat="1" ht="135">
      <c r="A93" s="11" t="s">
        <v>15</v>
      </c>
      <c r="B93" s="12">
        <v>87</v>
      </c>
      <c r="C93" s="12">
        <v>1134191000732</v>
      </c>
      <c r="D93" s="13" t="s">
        <v>230</v>
      </c>
      <c r="E93" s="14" t="s">
        <v>342</v>
      </c>
      <c r="F93" s="15" t="s">
        <v>343</v>
      </c>
      <c r="G93" s="16">
        <v>45867</v>
      </c>
      <c r="H93" s="17" t="s">
        <v>344</v>
      </c>
      <c r="I93" s="18">
        <v>2916</v>
      </c>
      <c r="J93" s="19">
        <v>45867</v>
      </c>
      <c r="K93" s="13" t="s">
        <v>20</v>
      </c>
      <c r="L93" s="18">
        <f>139.97+2776.03</f>
        <v>2916</v>
      </c>
      <c r="M93" s="17" t="s">
        <v>341</v>
      </c>
    </row>
    <row r="94" spans="1:13" s="20" customFormat="1" ht="105">
      <c r="A94" s="11" t="s">
        <v>15</v>
      </c>
      <c r="B94" s="12">
        <v>88</v>
      </c>
      <c r="C94" s="12">
        <v>34549659000113</v>
      </c>
      <c r="D94" s="13" t="s">
        <v>345</v>
      </c>
      <c r="E94" s="14" t="s">
        <v>346</v>
      </c>
      <c r="F94" s="15" t="s">
        <v>347</v>
      </c>
      <c r="G94" s="16">
        <v>45867</v>
      </c>
      <c r="H94" s="17" t="s">
        <v>348</v>
      </c>
      <c r="I94" s="18">
        <v>29683.32</v>
      </c>
      <c r="J94" s="19">
        <v>45867</v>
      </c>
      <c r="K94" s="13" t="s">
        <v>20</v>
      </c>
      <c r="L94" s="18">
        <f>1424.79+28258.53</f>
        <v>29683.32</v>
      </c>
      <c r="M94" s="17" t="s">
        <v>349</v>
      </c>
    </row>
    <row r="95" spans="1:13" ht="15" customHeight="1">
      <c r="A95" s="29" t="s">
        <v>350</v>
      </c>
      <c r="B95" s="29"/>
      <c r="C95" s="29"/>
      <c r="D95" s="4"/>
      <c r="K95" s="30"/>
    </row>
    <row r="96" spans="1:13" ht="15" customHeight="1">
      <c r="A96" s="31" t="str">
        <f>[1]Bens!A41</f>
        <v>Data da última atualização: 01/08/2025</v>
      </c>
      <c r="B96" s="32"/>
      <c r="C96" s="4"/>
      <c r="D96" s="1"/>
    </row>
    <row r="97" spans="1:4" ht="15" customHeight="1">
      <c r="A97" s="33" t="s">
        <v>351</v>
      </c>
      <c r="B97" s="33"/>
      <c r="C97" s="33"/>
      <c r="D97" s="33"/>
    </row>
    <row r="98" spans="1:4" ht="15" customHeight="1">
      <c r="A98" s="33" t="s">
        <v>352</v>
      </c>
      <c r="B98" s="33"/>
      <c r="C98" s="33"/>
      <c r="D98" s="33"/>
    </row>
    <row r="99" spans="1:4" ht="15" customHeight="1">
      <c r="A99" s="34" t="s">
        <v>353</v>
      </c>
      <c r="B99" s="34"/>
      <c r="C99" s="34"/>
      <c r="D99" s="1"/>
    </row>
    <row r="100" spans="1:4" ht="15" customHeight="1"/>
    <row r="101" spans="1:4" ht="15" customHeight="1"/>
    <row r="102" spans="1:4" ht="15" customHeight="1"/>
    <row r="103" spans="1:4" ht="15" customHeight="1"/>
    <row r="104" spans="1:4" ht="15" customHeight="1"/>
    <row r="105" spans="1:4" ht="15" customHeight="1"/>
    <row r="106" spans="1:4" ht="15" customHeight="1"/>
    <row r="107" spans="1:4" ht="15" customHeight="1"/>
    <row r="108" spans="1:4" ht="15" customHeight="1"/>
    <row r="109" spans="1:4" ht="15" customHeight="1"/>
    <row r="110" spans="1:4" ht="15" customHeight="1"/>
    <row r="111" spans="1:4" ht="15" customHeight="1"/>
    <row r="112" spans="1: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48.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</sheetData>
  <mergeCells count="5">
    <mergeCell ref="A2:M2"/>
    <mergeCell ref="A3:E3"/>
    <mergeCell ref="A5:L5"/>
    <mergeCell ref="A97:D97"/>
    <mergeCell ref="A98:D98"/>
  </mergeCells>
  <conditionalFormatting sqref="C7:C9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E074BDAD-757E-4C6B-BFA9-2E2DEBE10ED3}"/>
    <hyperlink ref="F8" r:id="rId2" xr:uid="{B0E94B97-BB6F-454F-9026-C1E40A862C67}"/>
    <hyperlink ref="F9" r:id="rId3" xr:uid="{4DC2E2AF-AB5A-4F88-AE98-ED217200F39C}"/>
    <hyperlink ref="F10" r:id="rId4" xr:uid="{3D6826FB-695E-4C54-B2B3-D30D1DB0C47B}"/>
    <hyperlink ref="F11" r:id="rId5" xr:uid="{01D02690-4940-46CB-8620-2779E064AB36}"/>
    <hyperlink ref="F12" r:id="rId6" xr:uid="{1A936001-9FCE-42D9-96B0-359957D4F562}"/>
    <hyperlink ref="F13" r:id="rId7" xr:uid="{298A479B-80B2-47A7-95D0-F5B7592DF0E8}"/>
    <hyperlink ref="F14" r:id="rId8" xr:uid="{25142205-3D61-4B08-BB0A-88D5F5E16F3D}"/>
    <hyperlink ref="F15" r:id="rId9" xr:uid="{B1ACAFF8-477E-4A94-80BA-B7C2027C7A73}"/>
    <hyperlink ref="F16" r:id="rId10" xr:uid="{0F489CE3-0CC3-4A83-AB0E-3A955C97300C}"/>
    <hyperlink ref="F17" r:id="rId11" xr:uid="{DB19441A-4E57-4A20-8B58-E92A0EE50804}"/>
    <hyperlink ref="F18" r:id="rId12" xr:uid="{B5A39861-A4E4-4485-8E20-2D100F9BA4D8}"/>
    <hyperlink ref="F19" r:id="rId13" xr:uid="{DA878766-FF6F-4F5E-808D-4E119278793E}"/>
    <hyperlink ref="F20" r:id="rId14" xr:uid="{7A9BA0D6-4FA8-4A2E-B313-DAB9067FC246}"/>
    <hyperlink ref="F21" r:id="rId15" xr:uid="{46DEE4F1-1FD6-4FF0-81CB-89871AE8D315}"/>
    <hyperlink ref="F22" r:id="rId16" xr:uid="{B6AFA1C9-9A94-4E0D-9114-12DF0155F2D7}"/>
    <hyperlink ref="F23" r:id="rId17" xr:uid="{A1889850-B327-4452-8D3B-B1DCBD1937B6}"/>
    <hyperlink ref="F24" r:id="rId18" xr:uid="{6F043763-5101-4A4C-9CC3-800394DBA951}"/>
    <hyperlink ref="F25" r:id="rId19" xr:uid="{2A9FD406-EF70-4909-A0C5-5681E79ACC9A}"/>
    <hyperlink ref="F26" r:id="rId20" xr:uid="{768D8DDE-853E-46A4-9244-928AA410F0BB}"/>
    <hyperlink ref="F27" r:id="rId21" xr:uid="{7A65FED1-FD94-442F-A757-4C293C3C79F1}"/>
    <hyperlink ref="F28" r:id="rId22" xr:uid="{A42201B1-384D-407C-8891-8B153A3019B0}"/>
    <hyperlink ref="F29" r:id="rId23" xr:uid="{BA089B98-55E0-450D-B43E-AEC90A4256E4}"/>
    <hyperlink ref="F30" r:id="rId24" xr:uid="{15A9405E-A60F-4770-9714-7009B54BEB6C}"/>
    <hyperlink ref="F31" r:id="rId25" xr:uid="{3063C491-A313-43F2-86E4-4ECE61C7040D}"/>
    <hyperlink ref="F32" r:id="rId26" xr:uid="{1FAF2069-909A-49BC-A12E-CE89D74B96E3}"/>
    <hyperlink ref="F33" r:id="rId27" xr:uid="{E3DF6288-D082-4F0B-877C-F99CCC1198AC}"/>
    <hyperlink ref="F34" r:id="rId28" xr:uid="{3EB10861-71CD-4932-973D-72CB10A7E72E}"/>
    <hyperlink ref="F35" r:id="rId29" xr:uid="{2D10C6B3-C7CB-42D0-9B3F-BFD840802F7D}"/>
    <hyperlink ref="F36" r:id="rId30" xr:uid="{11108FAA-E2E6-4EA9-9C80-1D1C46D36847}"/>
    <hyperlink ref="F37" r:id="rId31" xr:uid="{4750DD1E-418A-4901-9C37-C267023CAF48}"/>
    <hyperlink ref="F38" r:id="rId32" xr:uid="{43067749-3E48-498E-B4D1-5B1136367175}"/>
    <hyperlink ref="F39" r:id="rId33" xr:uid="{01E05AF1-8D4D-4145-9A3E-F4D6D69003DF}"/>
    <hyperlink ref="F40" r:id="rId34" xr:uid="{A85C2304-7EEE-425F-ABF0-9AF3D6849CE1}"/>
    <hyperlink ref="F41" r:id="rId35" xr:uid="{2CC6D0D2-6066-48B2-A5E8-B1891E443B8B}"/>
    <hyperlink ref="F42" r:id="rId36" xr:uid="{2BBD37D9-3879-456B-8002-79849EF14192}"/>
    <hyperlink ref="F43" r:id="rId37" xr:uid="{28706EA5-E85F-41AA-A734-844E1E3090E1}"/>
    <hyperlink ref="F44" r:id="rId38" xr:uid="{EB965ACB-D634-48C0-BC6C-703ABA70A968}"/>
    <hyperlink ref="F45" r:id="rId39" xr:uid="{CBAEDE5A-DD79-488C-AF6E-F88FFDB26E3F}"/>
    <hyperlink ref="F46" r:id="rId40" xr:uid="{54A716BE-7D11-4158-8D4C-D438F0A8915A}"/>
    <hyperlink ref="F47" r:id="rId41" xr:uid="{2FE92ED2-D4F1-45A3-9462-47E3483984F9}"/>
    <hyperlink ref="F48" r:id="rId42" xr:uid="{C110D017-5AA9-49E7-B203-4D60E2C27A84}"/>
    <hyperlink ref="F49" r:id="rId43" xr:uid="{8FE5CA52-7DCC-44BD-90C2-32F1D0853682}"/>
    <hyperlink ref="F50" r:id="rId44" xr:uid="{F43ACC2F-98A3-4212-85AC-76D31456276E}"/>
    <hyperlink ref="F51" r:id="rId45" xr:uid="{144951C0-A923-429A-BFE6-0C4DA4AFC9B0}"/>
    <hyperlink ref="F52" r:id="rId46" xr:uid="{39996A35-533D-40D0-B437-16E24D8421BF}"/>
    <hyperlink ref="F53" r:id="rId47" xr:uid="{66CDEA2B-CA37-4E2A-A568-CA8B13042FB6}"/>
    <hyperlink ref="F54" r:id="rId48" xr:uid="{DE5A50B6-B362-4FDA-8AF3-8CC915DFB2B8}"/>
    <hyperlink ref="F55" r:id="rId49" xr:uid="{B28E3207-E1D0-434A-BBE1-48CA5226F073}"/>
    <hyperlink ref="F56" r:id="rId50" xr:uid="{F44293F5-940E-4C35-A5EF-D970287156B8}"/>
    <hyperlink ref="F57" r:id="rId51" xr:uid="{66229EE3-2D26-45E3-BC5D-BD9D45FE2AE4}"/>
    <hyperlink ref="F58" r:id="rId52" xr:uid="{42059633-4A29-4ED1-96E5-35B7E686B23D}"/>
    <hyperlink ref="E7" r:id="rId53" xr:uid="{4418A1BC-4EB6-4E91-9463-3A36D9C144F3}"/>
    <hyperlink ref="E26" r:id="rId54" xr:uid="{2148E209-71C9-4040-9D53-896AA5C8729D}"/>
    <hyperlink ref="E27" r:id="rId55" xr:uid="{DA8AA43B-5CC1-4130-9E93-35B48514923E}"/>
    <hyperlink ref="E28" r:id="rId56" xr:uid="{DDD0ACDF-8AED-4FCB-8A5F-38034EC5D0B4}"/>
    <hyperlink ref="E29" r:id="rId57" xr:uid="{56E79EA9-364C-4102-9CBC-BA65DB55CE42}"/>
    <hyperlink ref="E30" r:id="rId58" xr:uid="{ECDADCCF-B11D-4210-B959-40670CE11144}"/>
    <hyperlink ref="E31" r:id="rId59" xr:uid="{025AEC73-1859-4852-8807-30C6032023C2}"/>
    <hyperlink ref="E32" r:id="rId60" xr:uid="{02BBF67E-0100-461C-ABEC-2384F9040388}"/>
    <hyperlink ref="E33" r:id="rId61" xr:uid="{0EAAFDD6-9381-498D-95B5-A732C23FBE47}"/>
    <hyperlink ref="E34" r:id="rId62" xr:uid="{437432F7-976B-4321-8368-9AD8054A021E}"/>
    <hyperlink ref="E35" r:id="rId63" xr:uid="{A0C6C914-E85E-4558-A97F-FEDEDA34E841}"/>
    <hyperlink ref="E36" r:id="rId64" xr:uid="{E0BCCC14-5B49-4704-8340-1F7E87A76C85}"/>
    <hyperlink ref="E37" r:id="rId65" xr:uid="{F5ACB0CE-61C7-41E9-99E8-06FEFFF82408}"/>
    <hyperlink ref="E38" r:id="rId66" xr:uid="{35A05AF6-C652-464F-96D7-03D4F676C7D4}"/>
    <hyperlink ref="E39" r:id="rId67" xr:uid="{DD8180BF-0B0F-4F4A-AC2A-B92317FEB83D}"/>
    <hyperlink ref="E40" r:id="rId68" xr:uid="{D0549CE7-3AFB-4EE5-A275-18C51DF906EA}"/>
    <hyperlink ref="E41" r:id="rId69" xr:uid="{17B062C3-E826-4DB2-9A14-A31F1593D04E}"/>
    <hyperlink ref="E42" r:id="rId70" xr:uid="{C251C9C1-3263-404E-A4D7-E670507259A0}"/>
    <hyperlink ref="E43" r:id="rId71" xr:uid="{DBD82F89-26A0-42A8-9389-84A4D6A07147}"/>
    <hyperlink ref="E44" r:id="rId72" xr:uid="{0C0141BE-5F0D-48AE-A5B4-1B53E65C13F7}"/>
    <hyperlink ref="E45" r:id="rId73" xr:uid="{E98A75D2-7D14-4F66-BFD4-A5F6C8121754}"/>
    <hyperlink ref="E46" r:id="rId74" xr:uid="{0D85E679-4E88-4231-8F50-6604B22CB040}"/>
    <hyperlink ref="E47" r:id="rId75" xr:uid="{08EC8C41-CEAC-44E6-BC97-A615A43E20BB}"/>
    <hyperlink ref="E48" r:id="rId76" xr:uid="{E7556AA7-CE00-4A5F-9246-7D5DDD033C11}"/>
    <hyperlink ref="E49" r:id="rId77" xr:uid="{0F83058F-92C7-4AF3-9D98-9114A49C35EF}"/>
    <hyperlink ref="E50" r:id="rId78" xr:uid="{97F8FC81-B5E3-4FCC-92A4-87D9B339D4B5}"/>
    <hyperlink ref="E51" r:id="rId79" xr:uid="{C4B09C45-B1F8-4193-9E78-67F85B912369}"/>
    <hyperlink ref="E52" r:id="rId80" xr:uid="{6B7A9A40-D680-4481-A2E9-E5B92647E5DE}"/>
    <hyperlink ref="E53" r:id="rId81" xr:uid="{8396EE1E-4E5F-4AFB-83B0-9A3D04E67EFB}"/>
    <hyperlink ref="E54" r:id="rId82" xr:uid="{CF155E0D-8BCD-491B-A6D7-30B5697678F9}"/>
    <hyperlink ref="E55" r:id="rId83" xr:uid="{94EB76DF-5DE5-4F6B-9702-3F2C3070FC41}"/>
    <hyperlink ref="E56" r:id="rId84" xr:uid="{564B9FB7-F791-4BD6-A626-C9AD4A239C81}"/>
    <hyperlink ref="E57" r:id="rId85" xr:uid="{CC234FEC-ABAB-4CAB-BC4C-818DF939DD26}"/>
    <hyperlink ref="E58" r:id="rId86" xr:uid="{6E783DD8-22B8-47B8-89DE-26C510DB3211}"/>
    <hyperlink ref="E23" r:id="rId87" xr:uid="{91161AC3-AD80-45CA-ADF0-24E55182B32A}"/>
    <hyperlink ref="E8" r:id="rId88" xr:uid="{106DB5CE-22E5-4322-BDFB-D9400C130AA1}"/>
    <hyperlink ref="E9" r:id="rId89" xr:uid="{83E02344-E51C-48ED-81D9-26C31A3D1941}"/>
    <hyperlink ref="E10" r:id="rId90" display="Liquidação da NE nº 2025NE0000017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MAIO/2025, descritos na NF nº 26826 e demais documentos no SEI 2025.013273." xr:uid="{200372D2-2C92-4A20-BB12-590EE226CE95}"/>
    <hyperlink ref="E11" r:id="rId91" xr:uid="{20586F9A-265A-4A76-A3F5-ACEB46E407DE}"/>
    <hyperlink ref="E12" r:id="rId92" xr:uid="{DE9C1C03-342D-41EA-BE78-031D26BD9D89}"/>
    <hyperlink ref="E13" r:id="rId93" xr:uid="{DECAFA1C-29C0-4D86-A997-D2040BE23DC5}"/>
    <hyperlink ref="E24" r:id="rId94" xr:uid="{627CD881-AF3B-41BE-84C9-FF5C00E3F0D2}"/>
    <hyperlink ref="E22" r:id="rId95" xr:uid="{1F7EE6BF-2F9F-47A8-8A5D-8378F6D25F8C}"/>
    <hyperlink ref="E21" r:id="rId96" xr:uid="{1BA4DBC6-C36E-4B9C-8353-86EF1B1D207F}"/>
    <hyperlink ref="E14" r:id="rId97" xr:uid="{0DE35E6F-D4C2-457A-BD5D-4444353D7EDA}"/>
    <hyperlink ref="E15" r:id="rId98" xr:uid="{0631A766-74CE-4E40-B3D9-BBCC588757D4}"/>
    <hyperlink ref="E16" r:id="rId99" xr:uid="{20B7AB49-3C8D-486A-A344-A368AF9516FB}"/>
    <hyperlink ref="E17" r:id="rId100" xr:uid="{AA7B5DB1-7718-46C5-86B3-CBBBFA2B3F2C}"/>
    <hyperlink ref="E18" r:id="rId101" xr:uid="{334C74B9-241C-4356-AB72-0240887647ED}"/>
    <hyperlink ref="E19" r:id="rId102" xr:uid="{26DC98DD-DAB9-4A6C-A6DD-A63F36A234D3}"/>
    <hyperlink ref="E25" r:id="rId103" xr:uid="{572836F1-360A-4832-8721-2C97B9A6754F}"/>
    <hyperlink ref="E20" r:id="rId104" xr:uid="{1B5CB0DB-05BE-4F09-9F97-ACD71260BB05}"/>
    <hyperlink ref="F59" r:id="rId105" xr:uid="{75A7B536-0B42-45C5-9AFE-C589B3A817BC}"/>
    <hyperlink ref="F60" r:id="rId106" xr:uid="{1A0CA0C9-74EF-48A0-9EE4-12578AEAD2CD}"/>
    <hyperlink ref="F61" r:id="rId107" xr:uid="{EC949DE2-663C-492C-8294-05805DF3C7A7}"/>
    <hyperlink ref="F62" r:id="rId108" xr:uid="{9C39E9FE-CDF7-402D-993D-AA970B17C3CC}"/>
    <hyperlink ref="F63" r:id="rId109" xr:uid="{D066F417-A723-4EBF-9157-19F78B07C54A}"/>
    <hyperlink ref="F64" r:id="rId110" xr:uid="{9665F594-D9FD-4B17-9D52-2B6480DED860}"/>
    <hyperlink ref="F65" r:id="rId111" xr:uid="{7E230B14-1088-4CB4-B56D-9718014FF875}"/>
    <hyperlink ref="F66" r:id="rId112" xr:uid="{461524D0-B0B3-413C-9E22-D0BB95BCCB2A}"/>
    <hyperlink ref="F67" r:id="rId113" xr:uid="{A95DD583-6BC4-4D50-B6BD-505EBEA47C7B}"/>
    <hyperlink ref="F68" r:id="rId114" xr:uid="{AE6DE441-534B-4B22-A965-1D9A191B63F0}"/>
    <hyperlink ref="F69" r:id="rId115" xr:uid="{77CBB094-7976-4F87-8635-417CD2A320C7}"/>
    <hyperlink ref="F70" r:id="rId116" xr:uid="{71B147FD-4365-4B57-B386-6063D4091894}"/>
    <hyperlink ref="F71" r:id="rId117" xr:uid="{3C000A09-2CDC-4EF5-8289-3B2D3EDF53DA}"/>
    <hyperlink ref="F72" r:id="rId118" xr:uid="{AFDA06C7-BA8A-4F14-87B3-902F73498631}"/>
    <hyperlink ref="F73" r:id="rId119" xr:uid="{6982F0A0-E147-4713-B0DF-C915EE98E075}"/>
    <hyperlink ref="F74" r:id="rId120" xr:uid="{AA56E504-11B4-45E0-92CA-2C5EF4B8EF9D}"/>
    <hyperlink ref="F76" r:id="rId121" xr:uid="{509F8609-4B89-4613-AEC2-B23FC27F518A}"/>
    <hyperlink ref="F77" r:id="rId122" xr:uid="{FBA91AC1-FBC4-4B35-B8C4-E9784B528481}"/>
    <hyperlink ref="F78" r:id="rId123" xr:uid="{FB87CF02-7689-4111-A6CB-ECE69D1F3857}"/>
    <hyperlink ref="F79" r:id="rId124" xr:uid="{23447505-B1CC-4FFF-B75B-7AD37924ADEB}"/>
    <hyperlink ref="F80" r:id="rId125" xr:uid="{D9010282-77E9-4FC7-855D-345F3DEB05F1}"/>
    <hyperlink ref="F81" r:id="rId126" xr:uid="{284C713F-019E-4CE7-9651-A028EABED0F1}"/>
    <hyperlink ref="F82" r:id="rId127" xr:uid="{B48006F0-0678-4B21-A2D2-CFDB277FFBFD}"/>
    <hyperlink ref="F75" r:id="rId128" xr:uid="{09916D43-CFDE-4987-9260-B69BCE45845F}"/>
    <hyperlink ref="E82" r:id="rId129" display="Liquidação da NE nº 2025NE0000025 - Ref. serviço de fornecimento de energia elétrica nas  unidades consumidoras da Procuradoria-Geral de Justiça do Estado do Amazonas (CA 027/2024-MP/PGJ) relativo a JUNHO/2025, conforme Fatura nº 869937.06/2025.01&amp;#8203; e documentos no SEI 2025.014715." xr:uid="{B26248BC-7789-449A-8557-0067E6EB8A70}"/>
    <hyperlink ref="E59" r:id="rId130" xr:uid="{51C829F9-3E6E-4500-A871-96619CCC1C41}"/>
    <hyperlink ref="E66" r:id="rId131" xr:uid="{13BC2FF1-F5B3-4890-8425-429E9F925245}"/>
    <hyperlink ref="E67" r:id="rId132" display="Liquidação da NE nº 2025NE0000911 - Pestação de serviço de solução de firewall de próxima geração em alta disponibilidade, com monitoramento (CA 004/2023 - MP/PGJ) ref. a MAIO/2025 (parcela 20 de 48) conforme NFS-e n° 100 e demais documentos no SEI 2025.013147." xr:uid="{ABA39FEF-4B73-4000-A86F-1CE39217337B}"/>
    <hyperlink ref="E68" r:id="rId133" display="Liquidação da NE nº 2025NE0000911 - Pestação de serviço de solução de firewall de próxima geração em alta disponibilidade, com monitoramento (CA 004/2023 - MP/PGJ) ref. a MAIO/2025 (parcela 20 de 48) conforme NFS-e n° 101 e demais documentos no SEI 2025.013147." xr:uid="{46A6DCD9-5355-4330-A97C-A0E81F4E6519}"/>
    <hyperlink ref="E60" r:id="rId134" display="Liquidação da NE nº 2025NE0001210 - Ref. a prestação de serviço do sistema informatizado de registro e controle de ponto eletrônico, em ambiente web, para a Procuradoria-Geral de Justiça (CA 008/2025 - MP/PGJ - 1ºT.A.). NF-n° 47793, competência de JUNHO/ 25 e demais documentos no SEI 2025.014817." xr:uid="{49F5F028-9409-4618-B5F6-FD1E9B7EAC83}"/>
    <hyperlink ref="E69" r:id="rId135" xr:uid="{2943B81D-7B77-4787-A3EE-0CC2B8F55864}"/>
    <hyperlink ref="E61" r:id="rId136" xr:uid="{48DF76FC-1589-4B45-96AC-BB45D97731E0}"/>
    <hyperlink ref="E62" r:id="rId137" xr:uid="{346CD231-7C90-4818-B63D-8B901BE49528}"/>
    <hyperlink ref="E63" r:id="rId138" xr:uid="{A434B164-BDC5-48AA-A001-F81E1F4814F3}"/>
    <hyperlink ref="E64" r:id="rId139" xr:uid="{230CA920-68E2-468F-B14B-27A0B9D3CBAD}"/>
    <hyperlink ref="E65" r:id="rId140" xr:uid="{5507E41B-B51D-4B90-8026-067B9E006070}"/>
    <hyperlink ref="E70" r:id="rId141" xr:uid="{95A374B0-AA15-4472-9AE3-8FEA31225C00}"/>
    <hyperlink ref="E71" r:id="rId142" display="Liquidação da NE nº 2025NE0000211 - Fornecimento Software exclusivo para Registro de Ocorrências de Obra e para o acompanhamento em tempo real das obras, reformas e manutenções (CA 002/2021 – MP/PGJ) conforme NFS-e nº 114018 e documentos no PI-SEI 2025.013306." xr:uid="{D8FB726E-2935-4711-8433-F0BCB82BCC4C}"/>
    <hyperlink ref="E77" r:id="rId143" xr:uid="{BDA510BD-013E-40DB-8A25-D89C4DB94C7E}"/>
    <hyperlink ref="E78" r:id="rId144" xr:uid="{A172B053-3F75-448F-BF38-3BE6E2035F4B}"/>
    <hyperlink ref="E79" r:id="rId145" xr:uid="{001B61C9-6E2A-47B6-88D7-81C454FD1AF7}"/>
    <hyperlink ref="E80" r:id="rId146" xr:uid="{F4948DFD-7931-48A2-9FC4-38BC99FC0525}"/>
    <hyperlink ref="E72" r:id="rId147" display="Liquidação da NE nº 2025NE0000018 - Referente a prestação de serviço de operação de equipamentos de som e vídeo com gravação e transmissão via canal no youtube nas sessões ordinária e extraordinária dos Órgãos Colegiados, ref. a MAIO/2025, conforme NF-nº 46 e demais documentos no SEI 2025.014521." xr:uid="{AA07FB77-C644-4694-88B5-C6751A81F324}"/>
    <hyperlink ref="E73" r:id="rId148" display="Liquidação da NE nº 2025NE0000018 - Referente a prestação serviço de operação de equipamentos de som e vídeo com gravação e transmissão via canal no youtube nas sessões ordinária e extraordinária dos Órgãos Colegiados, ref. a JUNHO/2025, conforme NF-nº 54 e demais documentos no SEI 2025.014288." xr:uid="{0ABF65E9-F196-4509-9931-B19598BE6BF9}"/>
    <hyperlink ref="E75" r:id="rId149" display="Liquidação da NE nº 2025NE0001156 - Ref. a fornecimento de serviços de substituição dos bancos de bateria e manutenção preventiva dos Nobreaks de grande porte instalados no datacenter do Ministério público do amazonas, conforme NF 1466 e documentos no SEI 2025.004384." xr:uid="{DA6B5B55-2E58-4DF5-8E31-72B038E7A60F}"/>
    <hyperlink ref="E76" r:id="rId150" display="Liquidação da NE nº 2025NE0001156         - Ref. a fornecimento de serviços de substituição dos bancos de bateria e manutenção preventiva dos Nobreaks de grande porte instalados no datacenter do Ministério público do amazonas, conforme NF 501 e documentos no SEI 2025.004384." xr:uid="{2738D3F8-CF3D-409D-8C76-982919FA16B5}"/>
    <hyperlink ref="E81" r:id="rId151" display="Liquidação da NE nº 2025NE0001161 - Ref.  a prestação de serviços técnicos para execução de sondagem, com emissão de laudo e levantamento planialtimétrico, objetivando fornecer elementos técnicos ref a JULHO/2025, conf. NF-N° 19 e documentos no SEI 2025.014899." xr:uid="{76FB47F1-61D8-4E75-B475-DD682E5018EE}"/>
    <hyperlink ref="E94" r:id="rId152" xr:uid="{9B4A5290-40B2-4865-A337-1DEA9FA6DF61}"/>
    <hyperlink ref="E89" r:id="rId153" display="Liquidação da NE nº 2025NE0000919 - Ref. serviço de fornecimento de energia elétrica dos Prédios Sede, Anexo Administrativo e Unidade da Belo Horizonte (CA 004/2024-MP/PGJ) relativo a JUNHO/2025, conforme Fatura nº 869937.06/2025.00&amp;#8203; e documentos no SEI 2025.014712." xr:uid="{FBCEB2E0-398A-4BD3-9A9B-F4B70C44D0E1}"/>
    <hyperlink ref="F83" r:id="rId154" xr:uid="{409D497C-7FB0-4ED5-964A-059C3733340A}"/>
    <hyperlink ref="F84" r:id="rId155" xr:uid="{77B7B12B-6387-4613-90A0-E3B0C5C62991}"/>
    <hyperlink ref="F85" r:id="rId156" xr:uid="{1A396469-FB98-4103-B5DF-E8E42D03CFA2}"/>
    <hyperlink ref="F86" r:id="rId157" xr:uid="{F4BBCBD9-C21D-42D3-B069-120492BE102B}"/>
    <hyperlink ref="F87" r:id="rId158" xr:uid="{63820B85-2B49-4DE5-B855-3C36B7640AEF}"/>
    <hyperlink ref="F88" r:id="rId159" xr:uid="{ABA30FA4-4818-48FB-B599-3A55ACC7F190}"/>
    <hyperlink ref="F89" r:id="rId160" xr:uid="{4966746D-ADB3-4C0B-9394-A89584DCFEC4}"/>
    <hyperlink ref="F90" r:id="rId161" xr:uid="{EE951923-89FA-4B50-A03E-49711DC5BFA0}"/>
    <hyperlink ref="F91" r:id="rId162" xr:uid="{ABE156EE-F5D1-44A8-AFF2-278F05AB7339}"/>
    <hyperlink ref="F92" r:id="rId163" xr:uid="{CADC9B6A-E457-4C85-9890-B979FCCA5E08}"/>
    <hyperlink ref="F93" r:id="rId164" xr:uid="{3A2851BE-BB88-45C9-87F8-B9C39E29DFFB}"/>
    <hyperlink ref="F94" r:id="rId165" xr:uid="{A2F8F9B3-D05B-4C3F-91E9-7B7BF656E8DE}"/>
    <hyperlink ref="E83" r:id="rId166" xr:uid="{34328920-AAFC-4394-B7E7-85B760523454}"/>
    <hyperlink ref="E84" r:id="rId167" xr:uid="{3B33ECA2-403C-47E0-B4DF-1B6231A62C9B}"/>
    <hyperlink ref="E85" r:id="rId168" xr:uid="{B25DE32D-4C14-4F2A-A5A8-9E57B53869FB}"/>
    <hyperlink ref="E87" r:id="rId169" xr:uid="{68A82B34-A7C7-4A1D-AC9C-6873368D0650}"/>
    <hyperlink ref="E88" r:id="rId170" xr:uid="{409A89A4-D33B-4108-B610-FACC6D260ED3}"/>
    <hyperlink ref="E92" r:id="rId171" display="Liquidação da NE nº 2025NE0000911 - Pestação de serviço de solução de firewall de próxima geração em alta disponibilidade, com monitoramento (CA 004/2023 - MP/PGJ) ref. a JUNHO/2025 (parcela 21 de 48) conforme NFS-e n° 102 e demais documentos no SEI 2025.015107." xr:uid="{4B68BE69-83E6-4D48-81D5-F0D6049041A2}"/>
    <hyperlink ref="E93" r:id="rId172" display="Liquidação da NE nº 2025NE0000911 - Pestação de serviço de solução de firewall de próxima geração em alta disponibilidade, com monitoramento (CA 004/2023 - MP/PGJ) ref. a JUNHO/2025 (parcela 21 de 48) conforme NFS-e n° 104 e demais documentos no SEI 2025.015107." xr:uid="{DE247D08-37E2-4EBB-AA89-1D94D63F0277}"/>
    <hyperlink ref="E91" r:id="rId173" xr:uid="{2BC73FAA-A993-4B33-92FA-F61C3A1AA44F}"/>
  </hyperlinks>
  <pageMargins left="0.511811024" right="0.511811024" top="0.78740157499999996" bottom="0.78740157499999996" header="0.31496062000000002" footer="0.31496062000000002"/>
  <pageSetup scale="36" orientation="portrait" r:id="rId174"/>
  <drawing r:id="rId1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15FFD230-70C8-4DF1-A9C2-0078F48FB566}"/>
</file>

<file path=customXml/itemProps2.xml><?xml version="1.0" encoding="utf-8"?>
<ds:datastoreItem xmlns:ds="http://schemas.openxmlformats.org/officeDocument/2006/customXml" ds:itemID="{C22DB81A-DE6E-404D-9ABF-36688CA7BE46}"/>
</file>

<file path=customXml/itemProps3.xml><?xml version="1.0" encoding="utf-8"?>
<ds:datastoreItem xmlns:ds="http://schemas.openxmlformats.org/officeDocument/2006/customXml" ds:itemID="{2B3B88A1-8014-47E5-A313-F39582B8E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2025-08-01T14:38:05Z</dcterms:created>
  <dcterms:modified xsi:type="dcterms:W3CDTF">2025-08-01T14:38:28Z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