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peam.sharepoint.com/sites/DOF/Shared Documents/General/DOF/ANO 2025/TRANSPARÊNCIA/1- ORDEM CRONOLÓGICA DE PAGAMENTO/11.Novembro/"/>
    </mc:Choice>
  </mc:AlternateContent>
  <xr:revisionPtr revIDLastSave="0" documentId="8_{1926F583-B7C8-4EB8-8941-DD713AA1B4E8}" xr6:coauthVersionLast="47" xr6:coauthVersionMax="47" xr10:uidLastSave="{00000000-0000-0000-0000-000000000000}"/>
  <bookViews>
    <workbookView xWindow="-120" yWindow="-120" windowWidth="29040" windowHeight="15720" xr2:uid="{1C515EFE-7242-4B65-B5C5-FDA63EF46D1B}"/>
  </bookViews>
  <sheets>
    <sheet name="Bens" sheetId="1" r:id="rId1"/>
  </sheets>
  <definedNames>
    <definedName name="_xlnm._FilterDatabase" localSheetId="0" hidden="1">Bens!$D$1:$D$41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5" i="1" l="1"/>
  <c r="L32" i="1"/>
  <c r="L31" i="1"/>
  <c r="L30" i="1"/>
  <c r="L29" i="1"/>
  <c r="L28" i="1"/>
  <c r="L27" i="1"/>
  <c r="L26" i="1"/>
  <c r="L25" i="1"/>
  <c r="L24" i="1"/>
  <c r="L20" i="1"/>
  <c r="L18" i="1"/>
  <c r="L17" i="1"/>
  <c r="L16" i="1"/>
  <c r="L15" i="1"/>
  <c r="L14" i="1"/>
  <c r="L13" i="1"/>
  <c r="L12" i="1"/>
  <c r="L11" i="1"/>
  <c r="L10" i="1"/>
  <c r="L9" i="1"/>
  <c r="L8" i="1"/>
  <c r="L7" i="1"/>
</calcChain>
</file>

<file path=xl/sharedStrings.xml><?xml version="1.0" encoding="utf-8"?>
<sst xmlns="http://schemas.openxmlformats.org/spreadsheetml/2006/main" count="224" uniqueCount="149">
  <si>
    <t>NOVEMBRO/2025</t>
  </si>
  <si>
    <t>ORDEM CRONOLÓGICA DE PAGAMENTOS – PGJ/AM</t>
  </si>
  <si>
    <r>
      <t xml:space="preserve">ORDEM CRONOLÓGICA DE PAGAMENTO DE </t>
    </r>
    <r>
      <rPr>
        <b/>
        <sz val="14"/>
        <color theme="4" tint="-0.249977111117893"/>
        <rFont val="Arial"/>
        <family val="2"/>
      </rPr>
      <t>FORNECIMENTO DE BENS</t>
    </r>
  </si>
  <si>
    <t>Mês</t>
  </si>
  <si>
    <t>N° Seq.</t>
  </si>
  <si>
    <t>CPF/CNPJ</t>
  </si>
  <si>
    <t xml:space="preserve">Empresa/ Nome </t>
  </si>
  <si>
    <t>Objeto</t>
  </si>
  <si>
    <t>Nota Fiscal</t>
  </si>
  <si>
    <t>Data de exigibilidade</t>
  </si>
  <si>
    <t>NL</t>
  </si>
  <si>
    <t>Valor da NL</t>
  </si>
  <si>
    <t>Data de pgto.</t>
  </si>
  <si>
    <t>Justificativa</t>
  </si>
  <si>
    <t>Valor pago</t>
  </si>
  <si>
    <t>SEI</t>
  </si>
  <si>
    <t>Outubro</t>
  </si>
  <si>
    <t>INDUSTRIA AMAZONENSE DE ALUMINIO LTDA</t>
  </si>
  <si>
    <t>Liquidação da NE nº 2025NE0000471 - Ref.  ao fornecimento de mobiliário em geral 1 MESA RETA , 1,20m x 0,75m (TOMBO: 24503), conforme NF-nº 242773 e demias documentos contidos no SEI 2025.022306.</t>
  </si>
  <si>
    <t>242773/2025</t>
  </si>
  <si>
    <t>3359/2025</t>
  </si>
  <si>
    <t>Pagamento realizado em Novembro</t>
  </si>
  <si>
    <t>2025.022306</t>
  </si>
  <si>
    <t>Liquidação da NE nº 2025NE0000718  - Ref.  ao fornecimento de mobiliário em geral 1 MESA RETA , 1,20m x 0,75m (TOMBO: 24504), conforme NF-nº 242774 e demias documentos contidos no SEI 2025.022308.</t>
  </si>
  <si>
    <t>242774/2025</t>
  </si>
  <si>
    <t>3360/2025</t>
  </si>
  <si>
    <t>2025.022308</t>
  </si>
  <si>
    <t>Liquidação da NE nº 2025NE0000968  - Ref. a aquisição de mobiliário em geral, mesa reta, 1,20m x 0,75m (TOMBO: 24501) conforme NF-nº 242767 e demais documentos contidos no SEI 2025.022289.</t>
  </si>
  <si>
    <t>242767/2025</t>
  </si>
  <si>
    <t>3361/2025</t>
  </si>
  <si>
    <t>2025.022289</t>
  </si>
  <si>
    <t>Liquidação da NE nº 2025NE0000625 - Ref.  ao fornecimento de mobiliário em geral MESA RETA , 1,20m x 0,75m (TOMBOS: 24506 e 24507), conforme NF-nº 242770 e demias documentos contidos no SEI 2025.022380.</t>
  </si>
  <si>
    <t>242770/2025</t>
  </si>
  <si>
    <t>3362/2025</t>
  </si>
  <si>
    <t>2025.022380</t>
  </si>
  <si>
    <t>Liquidação da NE nº 2025NE0000506 - Ref.  ao fornecimento de mobiliário em geral 1 MESA RETA , 1,20m x 0,75m (TOMBO: 24505), conforme NF-nº 242775 e demias documentos contidos no SEI 2025.022374.</t>
  </si>
  <si>
    <t>242775/2025</t>
  </si>
  <si>
    <t>3363/2025</t>
  </si>
  <si>
    <t>2025.022374</t>
  </si>
  <si>
    <t>Liquidação da NE nº 2025NE0000830 - Ref.  ao fornecimento de mobiliário em geral 1 Mesa Delta 1,40m x 1,40m (TOMBO: 24517), conforme NF-nº 242772 e demias documentos contidos no SEI 2025.022419.</t>
  </si>
  <si>
    <t>242772/2025</t>
  </si>
  <si>
    <t>3364/2025</t>
  </si>
  <si>
    <t>2025.022419</t>
  </si>
  <si>
    <t>Liquidação da NE nº 2025NE0000507 - Referente a aquisição de mobiliário em geral, MESA FACILE 4 BG (TOMBO: 24518) conforme NF-nº 242777 e demais documentos contidos no SEI 2025.022427.</t>
  </si>
  <si>
    <t>242777/2025</t>
  </si>
  <si>
    <t>3366/2025</t>
  </si>
  <si>
    <t>2025.022427</t>
  </si>
  <si>
    <t>Liquidação da NE nº 2025NE0001479 - Referente a aquisição de mobiliário em geral, MESA FACILE 4 BG (TOMBO: 24516) conforme NF-nº 242771 e demais documentos contidos no SEI 2025.022416.</t>
  </si>
  <si>
    <t>242771/2025</t>
  </si>
  <si>
    <t>3367/2025</t>
  </si>
  <si>
    <t>2025.022416</t>
  </si>
  <si>
    <t>Liquidação da NE nº 2025NE0000828 - Referente a aquisição de mobiliário em geral, MESA FACILE 4 BG (TOMBO: 24515) conforme NF-nº 242768 e demais documentos contidos no SEI 2025.022412.</t>
  </si>
  <si>
    <t>242768/2025</t>
  </si>
  <si>
    <t>3369/2025</t>
  </si>
  <si>
    <t>2025.022412</t>
  </si>
  <si>
    <t>Liquidação da NE nº 2025NE0000512 - Referente a aquisição de mobiliário em geral, mesa reta, 1,20m x 0,75m (TOMBO: 24502) conforme NF-nº 242769 e demais documentos contidos no SEI 2025.022294.</t>
  </si>
  <si>
    <t>242769/2025</t>
  </si>
  <si>
    <t>3370/2025</t>
  </si>
  <si>
    <t>2025.022294</t>
  </si>
  <si>
    <t>Liquidação da NE nº 2025NE0000964 - Ref.  ao fornecimento de mobiliário em geral 1 MESA RETA , 1,20m x 0,75m, 1 MESA DELTA 1,40m x 1,40m, 2 GAVETEIROS VOLANTES, 4 GAVETAS (TOMBOS: 24508 e 24509, 24523 e 24524), conf. NF-nº 242808 e demias documentos contidos no SEI 2025.022392.</t>
  </si>
  <si>
    <t>242808/2025</t>
  </si>
  <si>
    <t>3371/2025</t>
  </si>
  <si>
    <t>2025.022392</t>
  </si>
  <si>
    <t>Liquidação da NE nº 2025NE0000661 - Ref.  ao fornecimento de mobiliário em geral 2 MESAS RETAS , 1,20m x 0,75m e 3 MESES DELTAS 1,40m x 1,40m (TOMBOS: 24510 A 24514), conforme NF-nº 242776 e demias documentos contidos no SEI 2025.022400.</t>
  </si>
  <si>
    <t>242776/2025</t>
  </si>
  <si>
    <t>3373/2025</t>
  </si>
  <si>
    <t>2025.022400</t>
  </si>
  <si>
    <t>Novembro</t>
  </si>
  <si>
    <t>F. A. DOS SANTOS JUNIOR LTDA</t>
  </si>
  <si>
    <t>Liquidação da NE nº 2025NE0001250 - Ref. ao fornecimento de 679 (seiscentos e setenta e nove&amp;#8203;) garrafões de água (C.A. 022/2023-MP/PGJ - 1ºT.A.), conforme NF-n° 1156, e demais documentos no SEI 2025.024381.</t>
  </si>
  <si>
    <t>1156/2025</t>
  </si>
  <si>
    <t>3466/2025</t>
  </si>
  <si>
    <t>-</t>
  </si>
  <si>
    <t>2025.024381</t>
  </si>
  <si>
    <t>CASTRO EQUIPAMENTOS LTDA</t>
  </si>
  <si>
    <t>Liquidação da NE nº 2025NE0001488 - Ref. ao fornecimento de um frigobar (TOMBO: 25000), visando atender às demandas da Ouvidoria-Geral MPAM, conf. NF-nº 1684 e demais documentos contidos no SEI 2025.024534.</t>
  </si>
  <si>
    <t>1684/2025</t>
  </si>
  <si>
    <t>3477/2025</t>
  </si>
  <si>
    <t>2025.024534</t>
  </si>
  <si>
    <t>I.R. COMERCIO E MATERIAIS ELETRICOS LTDA</t>
  </si>
  <si>
    <t>Liquidação da NE n° 2025NE0001385 - Ref. ao fornecimento de materiais e acessórios de rede, de telefonia, equipamentos e ferramentas, para manutenção e suporte em informática, visando atender às necessidades de manutenção de computadores e nobreaks das unidades da Procuradoria-Geral de Justiça do Estado do Amazonas, conf. NF-N° 3168 e documentos no SEI 2025.023187.</t>
  </si>
  <si>
    <t>3168/2025</t>
  </si>
  <si>
    <t>3559/2025</t>
  </si>
  <si>
    <t>2025.023187</t>
  </si>
  <si>
    <t>MILAX COMERCIO DE MOVEIS LTDA</t>
  </si>
  <si>
    <t>Liquidação da NE n° 2025NE0000174 - Ref. ao fornecimento de mobiliário em geral MESA DE REUNIÃO 1,20m x 0,73m (TOMBO: 24999), conf, NF-nº 81 e demais documentos contidos no SEI 2025.024848.</t>
  </si>
  <si>
    <t>81/2025</t>
  </si>
  <si>
    <t>3566/2025</t>
  </si>
  <si>
    <t>2025.024848</t>
  </si>
  <si>
    <t>Liquidação da NE n° 2025NE0000161 - Ref. ao fornecimento de material de escritório (TOMBOS: 24525 até 24530), conf, NF-nº 80 e demais documentos contidos no SEI 2025.024967.</t>
  </si>
  <si>
    <t>80/2025</t>
  </si>
  <si>
    <t>3567/2025</t>
  </si>
  <si>
    <t>2025.024967</t>
  </si>
  <si>
    <t>Liquidação da NE nº 2025NE0000668 - Ref.  ao fornecimento de mobiliário em geral 2 GAVETEIROS VOLANTES, 4 GAVETAS (TOMBOS: 24540 e 24541), conforme NF-nº 242809 e demias documentos contidos no SEI 2025.024310.</t>
  </si>
  <si>
    <t>242809/2025</t>
  </si>
  <si>
    <t>3592/2025</t>
  </si>
  <si>
    <t>2025.024310</t>
  </si>
  <si>
    <t>Liquidação da NE nº 2025NE0000443 - Ref.  ao fornecimento de mobiliário em geral 4 GAVETEIROS VOLANTES, 4 GAVETAS (TOMBOS: 24531 até 24534), conforme NF-nº 242799 e demias documentos contidos no SEI 2025.024311.</t>
  </si>
  <si>
    <t>242799/2025</t>
  </si>
  <si>
    <t>3593/2025</t>
  </si>
  <si>
    <t>2025.024311</t>
  </si>
  <si>
    <t>Liquidação da NE nº 2025NE0000505 - Ref.  ao fornecimento de mobiliário em geral GAVETEIRO VOLANTE, 4 GAVETAS (TOMBO: 24539), conforme NF-nº 242804 e demias documentos contidos no SEI 2025.024267.</t>
  </si>
  <si>
    <t>242804/2025</t>
  </si>
  <si>
    <t>3594/2025</t>
  </si>
  <si>
    <t>2025.024267</t>
  </si>
  <si>
    <t>Liquidação da NE nº 2025NE0000721 - Ref.  ao fornecimento de mobiliário em geral GAVETEIRO VOLANTE, 4 GAVETAS (TOMBO: 24538), conforme NF-nº 242805 e demias documentos contidos no SEI 2025.024273.</t>
  </si>
  <si>
    <t>242805/2025</t>
  </si>
  <si>
    <t>3595/2025</t>
  </si>
  <si>
    <t>2025.024273</t>
  </si>
  <si>
    <t>Liquidação da NE nº 2025NE0000943 - Ref.  ao fornecimento de mobiliário em geral 3 GAVETEIROS VOLANTES, 4 GAVETAS (TOMBOS: 24535 até 24537), conforme NF-nº 242807 e demias documentos contidos no SEI 2025.024307.</t>
  </si>
  <si>
    <t>242807/2025</t>
  </si>
  <si>
    <t>3596/2025</t>
  </si>
  <si>
    <t>2025.024307</t>
  </si>
  <si>
    <t>Liquidação da NE nº 2025NE0000669 - Ref.  ao fornecimento de mobiliário em geral GAVETEIRO VOLANTE, 4 GAVETAS (TOMBO: 24542), conforme NF-nº 242803 e demias documentos contidos no SEI 2025.024264.</t>
  </si>
  <si>
    <t>242803/2025</t>
  </si>
  <si>
    <t>3597/2025</t>
  </si>
  <si>
    <t>2025.024264</t>
  </si>
  <si>
    <t>Liquidação da NE nº 2025NE0000515 - Ref.  ao fornecimento de mobiliário em geral 5 MESA RETA , 1,20m x 0,75m (TOMBOS: 24555 até 24559), conforme NF-nº 242800 e demias documentos contidos no SEI 2025.024166.</t>
  </si>
  <si>
    <t>242800/2025</t>
  </si>
  <si>
    <t>3598/2025</t>
  </si>
  <si>
    <t>2025.024166</t>
  </si>
  <si>
    <t>Liquidação da NE nº 2025NE0000655 - Ref.  ao fornecimento de mobiliário em geral 1 MESA RETA e 1 GAVETEIRO VOLANTE (TOMBOS: 24553 e 24554), conf. NF-nº 242801 e demias documentos contidos no SEI 2025.024246.</t>
  </si>
  <si>
    <t>242801/2025</t>
  </si>
  <si>
    <t>3599/2025</t>
  </si>
  <si>
    <t>2025.024246</t>
  </si>
  <si>
    <t>Liquidação da NE nº 2025NE0000945 Ref.  ao fornecimento de mobiliário em geral 7 MESA RETA, 1,20M X 0,75M (TOMBO: 24545 a 24551) e 2 GAVETEIRO VOLANTE, 4 GAVETAS  (TOMBOS: 24543 e 24544&amp;#8203;&amp;#8203;&amp;#8203;), conf. NF-nº 242806 e demias documentos contidos no SEI 2025.024301.</t>
  </si>
  <si>
    <t>242806/2025</t>
  </si>
  <si>
    <t>3600/2025</t>
  </si>
  <si>
    <t>2025.024301</t>
  </si>
  <si>
    <t>GRIEBLER E GRIEBLER LTDA</t>
  </si>
  <si>
    <t>Liquidação da NE n° 2025NE0001624 Ref.  ao fornecimento de mobiliário em geral FRAGMENTADORA DE PAPEL (TOMBOS: 24552), conf. NF-nº 2961 e demias documentos contidos no SEI 2025.025285.</t>
  </si>
  <si>
    <t>2961/2025</t>
  </si>
  <si>
    <t>3652/2025</t>
  </si>
  <si>
    <t>2025.025285</t>
  </si>
  <si>
    <t>ESTACAO DOS CARTUCHOS COMERCIO DE SUPRIMENTOS DE INFORMATICA LTDA</t>
  </si>
  <si>
    <t>Liquidação da NE nº 2025NE0002344 - Ref. fornecimento de materiais de consumo: 80 TONER COMPATIVEL SAMSUNG ML203U COR PRETO e 40 TONER COMPATIVEL SAMSUNG ML203U COR PRETO  conforme NF-e n° 27.599 e documentos no SEI 2025.025586.</t>
  </si>
  <si>
    <t>27599/2025</t>
  </si>
  <si>
    <t>3725/2025</t>
  </si>
  <si>
    <t>2025.025586</t>
  </si>
  <si>
    <t>J L C DE MELO</t>
  </si>
  <si>
    <t>Liquidação da NE nº 2025NE0001610 - Ref. a aquisição de leite integral em pó 400g, conforme NF-e n° 5475 e documentos no SEI 2025.024796.</t>
  </si>
  <si>
    <t>5475/2025</t>
  </si>
  <si>
    <t>3726/2025</t>
  </si>
  <si>
    <t>2025.024796</t>
  </si>
  <si>
    <t>Fonte da informação: Sistema eletronico de informações (SEI) e sistema AFI. DOF/MPAM.</t>
  </si>
  <si>
    <t>Data da última atualização: 01/12/2025</t>
  </si>
  <si>
    <t>FUNDAMENTO LEGAL: Lei nº 4.320/1964, art. 63; Decreto nº 93.872/1986, art. 36; Lei nº</t>
  </si>
  <si>
    <t>8.666/1993 art. 73; Lei nº 14.129/2021, art. 29, § 2º, VI; Lei nº 14.133/2021, arts. 140 e 141, § 3º; e</t>
  </si>
  <si>
    <t>Instrução Normativa nº 2/2016 do Ministério do Planejamento, art. 3º.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</si>
</sst>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6" formatCode="[$-416]d/m/yyyy"/>
    <numFmt numFmtId="167" formatCode="_-&quot;R$ &quot;* #,##0.00_-;&quot;-R$ &quot;* #,##0.00_-;_-&quot;R$ &quot;* \-??_-;_-@_-"/>
    <numFmt numFmtId="168" formatCode="d/m/yyyy"/>
    <numFmt numFmtId="169" formatCode="_-* #,##0.00_-;\-* #,##0.00_-;_-* \-??_-;_-@_-"/>
  </numFmts>
  <fonts count="14"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name val="Calibri"/>
      <family val="2"/>
      <charset val="1"/>
    </font>
    <font>
      <sz val="11"/>
      <color rgb="FF000000"/>
      <name val="Liberation Sans1"/>
      <family val="2"/>
      <charset val="1"/>
    </font>
    <font>
      <b/>
      <sz val="14"/>
      <color rgb="FFFF0000"/>
      <name val="Arial1"/>
      <charset val="1"/>
    </font>
    <font>
      <b/>
      <sz val="16"/>
      <color rgb="FF000000"/>
      <name val="Arial1"/>
      <charset val="1"/>
    </font>
    <font>
      <b/>
      <sz val="16"/>
      <color rgb="FF3465A4"/>
      <name val="Arial1"/>
      <charset val="1"/>
    </font>
    <font>
      <b/>
      <sz val="14"/>
      <color rgb="FF000000"/>
      <name val="Arial"/>
      <family val="2"/>
      <charset val="1"/>
    </font>
    <font>
      <b/>
      <sz val="14"/>
      <color theme="4" tint="-0.249977111117893"/>
      <name val="Arial"/>
      <family val="2"/>
    </font>
    <font>
      <sz val="14"/>
      <color rgb="FF000000"/>
      <name val="Arial"/>
      <family val="2"/>
      <charset val="1"/>
    </font>
    <font>
      <sz val="12"/>
      <color rgb="FF3465A4"/>
      <name val="Arial"/>
      <family val="2"/>
      <charset val="1"/>
    </font>
    <font>
      <b/>
      <sz val="12"/>
      <color rgb="FFFFFFFF"/>
      <name val="Arial1"/>
      <charset val="1"/>
    </font>
    <font>
      <sz val="11"/>
      <name val="Calibri"/>
      <family val="2"/>
    </font>
    <font>
      <u/>
      <sz val="11"/>
      <color rgb="FF0000FF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800000"/>
        <bgColor rgb="FFC00000"/>
      </patternFill>
    </fill>
    <fill>
      <patternFill patternType="solid">
        <fgColor rgb="FF808080"/>
        <bgColor rgb="FF969696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5">
    <xf numFmtId="0" fontId="0" fillId="0" borderId="0"/>
    <xf numFmtId="169" fontId="1" fillId="0" borderId="0" applyBorder="0" applyProtection="0"/>
    <xf numFmtId="167" fontId="1" fillId="0" borderId="0" applyBorder="0" applyProtection="0"/>
    <xf numFmtId="0" fontId="13" fillId="0" borderId="0" applyBorder="0" applyProtection="0"/>
    <xf numFmtId="0" fontId="3" fillId="0" borderId="0"/>
  </cellStyleXfs>
  <cellXfs count="50">
    <xf numFmtId="0" fontId="0" fillId="0" borderId="0" xfId="0"/>
    <xf numFmtId="2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49" fontId="4" fillId="0" borderId="0" xfId="4" applyNumberFormat="1" applyFont="1" applyAlignment="1">
      <alignment horizontal="right" vertical="center"/>
    </xf>
    <xf numFmtId="0" fontId="5" fillId="0" borderId="0" xfId="4" applyFont="1" applyAlignment="1">
      <alignment horizontal="left"/>
    </xf>
    <xf numFmtId="2" fontId="5" fillId="0" borderId="0" xfId="4" applyNumberFormat="1" applyFont="1" applyAlignment="1">
      <alignment horizontal="left"/>
    </xf>
    <xf numFmtId="2" fontId="5" fillId="0" borderId="0" xfId="4" applyNumberFormat="1" applyFont="1" applyAlignment="1">
      <alignment horizontal="center"/>
    </xf>
    <xf numFmtId="0" fontId="6" fillId="0" borderId="0" xfId="4" applyFont="1" applyAlignment="1">
      <alignment horizontal="center"/>
    </xf>
    <xf numFmtId="0" fontId="7" fillId="0" borderId="0" xfId="4" applyFont="1"/>
    <xf numFmtId="0" fontId="9" fillId="0" borderId="0" xfId="4" applyFont="1"/>
    <xf numFmtId="2" fontId="9" fillId="0" borderId="0" xfId="4" applyNumberFormat="1" applyFont="1" applyAlignment="1">
      <alignment horizontal="center"/>
    </xf>
    <xf numFmtId="0" fontId="10" fillId="0" borderId="0" xfId="4" applyFont="1" applyAlignment="1">
      <alignment horizontal="center"/>
    </xf>
    <xf numFmtId="0" fontId="3" fillId="0" borderId="0" xfId="4"/>
    <xf numFmtId="0" fontId="11" fillId="2" borderId="1" xfId="4" applyFont="1" applyFill="1" applyBorder="1" applyAlignment="1">
      <alignment horizontal="center" vertical="center" wrapText="1"/>
    </xf>
    <xf numFmtId="2" fontId="11" fillId="2" borderId="1" xfId="4" applyNumberFormat="1" applyFont="1" applyFill="1" applyBorder="1" applyAlignment="1">
      <alignment horizontal="center" vertical="center"/>
    </xf>
    <xf numFmtId="0" fontId="11" fillId="2" borderId="1" xfId="4" applyFont="1" applyFill="1" applyBorder="1" applyAlignment="1">
      <alignment horizontal="center" vertical="center"/>
    </xf>
    <xf numFmtId="0" fontId="11" fillId="3" borderId="1" xfId="4" applyFont="1" applyFill="1" applyBorder="1" applyAlignment="1">
      <alignment horizontal="center" vertical="center" wrapText="1"/>
    </xf>
    <xf numFmtId="0" fontId="11" fillId="2" borderId="2" xfId="4" applyFont="1" applyFill="1" applyBorder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center" vertical="center"/>
    </xf>
    <xf numFmtId="2" fontId="12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2" xfId="3" applyFont="1" applyBorder="1" applyAlignment="1">
      <alignment horizontal="left" vertical="center" wrapText="1"/>
    </xf>
    <xf numFmtId="0" fontId="13" fillId="0" borderId="1" xfId="3" applyBorder="1" applyAlignment="1">
      <alignment horizontal="center" vertical="center"/>
    </xf>
    <xf numFmtId="166" fontId="12" fillId="0" borderId="1" xfId="0" applyNumberFormat="1" applyFont="1" applyBorder="1" applyAlignment="1">
      <alignment horizontal="center" vertical="center"/>
    </xf>
    <xf numFmtId="49" fontId="12" fillId="0" borderId="1" xfId="0" applyNumberFormat="1" applyFont="1" applyBorder="1" applyAlignment="1">
      <alignment horizontal="center" vertical="center"/>
    </xf>
    <xf numFmtId="167" fontId="12" fillId="0" borderId="1" xfId="2" applyFont="1" applyBorder="1" applyAlignment="1" applyProtection="1">
      <alignment vertical="center"/>
    </xf>
    <xf numFmtId="166" fontId="12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67" fontId="12" fillId="0" borderId="1" xfId="2" applyFont="1" applyBorder="1" applyAlignment="1" applyProtection="1">
      <alignment horizontal="center" vertical="center"/>
    </xf>
    <xf numFmtId="49" fontId="12" fillId="0" borderId="1" xfId="0" quotePrefix="1" applyNumberFormat="1" applyFont="1" applyBorder="1" applyAlignment="1">
      <alignment horizontal="center" vertical="center"/>
    </xf>
    <xf numFmtId="0" fontId="13" fillId="0" borderId="1" xfId="3" applyBorder="1" applyAlignment="1">
      <alignment horizontal="left" wrapText="1"/>
    </xf>
    <xf numFmtId="49" fontId="12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13" fillId="0" borderId="1" xfId="3" applyBorder="1" applyAlignment="1">
      <alignment horizontal="center" vertical="center" wrapText="1"/>
    </xf>
    <xf numFmtId="0" fontId="12" fillId="0" borderId="1" xfId="3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2" fontId="0" fillId="0" borderId="0" xfId="0" applyNumberFormat="1" applyAlignment="1">
      <alignment horizontal="left" vertical="center"/>
    </xf>
    <xf numFmtId="168" fontId="0" fillId="0" borderId="0" xfId="0" applyNumberFormat="1" applyAlignment="1">
      <alignment horizontal="center" vertical="center"/>
    </xf>
    <xf numFmtId="49" fontId="0" fillId="0" borderId="0" xfId="1" applyNumberFormat="1" applyFont="1" applyBorder="1" applyProtection="1"/>
    <xf numFmtId="0" fontId="0" fillId="0" borderId="3" xfId="0" applyBorder="1" applyAlignment="1">
      <alignment vertical="center"/>
    </xf>
    <xf numFmtId="14" fontId="0" fillId="0" borderId="0" xfId="0" applyNumberFormat="1" applyAlignment="1">
      <alignment horizontal="left" vertical="center"/>
    </xf>
    <xf numFmtId="2" fontId="0" fillId="0" borderId="0" xfId="0" applyNumberFormat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0" fillId="0" borderId="0" xfId="0" applyAlignment="1">
      <alignment horizontal="left"/>
    </xf>
    <xf numFmtId="2" fontId="0" fillId="0" borderId="0" xfId="0" applyNumberFormat="1" applyAlignment="1">
      <alignment horizontal="left"/>
    </xf>
    <xf numFmtId="2" fontId="0" fillId="0" borderId="0" xfId="0" applyNumberFormat="1"/>
  </cellXfs>
  <cellStyles count="5">
    <cellStyle name="Hiperlink" xfId="3" builtinId="8"/>
    <cellStyle name="Moeda" xfId="2" builtinId="4"/>
    <cellStyle name="Normal" xfId="0" builtinId="0"/>
    <cellStyle name="Normal 2" xfId="4" xr:uid="{2DEAB50C-46DB-444A-895E-525E088535BF}"/>
    <cellStyle name="Vírgula" xfId="1" builtinId="3"/>
  </cellStyles>
  <dxfs count="2">
    <dxf>
      <numFmt numFmtId="165" formatCode="00&quot;.&quot;000&quot;.&quot;000&quot;/&quot;0000&quot;-&quot;00"/>
    </dxf>
    <dxf>
      <numFmt numFmtId="164" formatCode="000&quot;.&quot;000&quot;.&quot;000&quot;-&quot;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89647</xdr:colOff>
      <xdr:row>0</xdr:row>
      <xdr:rowOff>78441</xdr:rowOff>
    </xdr:from>
    <xdr:to>
      <xdr:col>3</xdr:col>
      <xdr:colOff>974911</xdr:colOff>
      <xdr:row>0</xdr:row>
      <xdr:rowOff>903006</xdr:rowOff>
    </xdr:to>
    <xdr:pic>
      <xdr:nvPicPr>
        <xdr:cNvPr id="2" name="Figuras 7">
          <a:extLst>
            <a:ext uri="{FF2B5EF4-FFF2-40B4-BE49-F238E27FC236}">
              <a16:creationId xmlns:a16="http://schemas.microsoft.com/office/drawing/2014/main" id="{20263A8A-394A-4EB2-876E-66C16DB803C4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89647" y="78441"/>
          <a:ext cx="4209489" cy="824565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mpam.mp.br/images/NF_242771_2025_INDUSTRIA_ef662.pdf" TargetMode="External"/><Relationship Id="rId13" Type="http://schemas.openxmlformats.org/officeDocument/2006/relationships/hyperlink" Target="https://www.mpam.mp.br/images/NF_1156_2025_F_ALVES_50d95.pdf" TargetMode="External"/><Relationship Id="rId18" Type="http://schemas.openxmlformats.org/officeDocument/2006/relationships/hyperlink" Target="https://www.mpam.mp.br/images/NF_80_2025_MILAX_5c4aa.pdf" TargetMode="External"/><Relationship Id="rId26" Type="http://schemas.openxmlformats.org/officeDocument/2006/relationships/hyperlink" Target="https://www.mpam.mp.br/images/NF_242801_2025_INDUSTRIA_3e2f0.pdf" TargetMode="External"/><Relationship Id="rId3" Type="http://schemas.openxmlformats.org/officeDocument/2006/relationships/hyperlink" Target="https://www.mpam.mp.br/images/NF_242767_2025_INDUSTRIA_6e469.pdf" TargetMode="External"/><Relationship Id="rId21" Type="http://schemas.openxmlformats.org/officeDocument/2006/relationships/hyperlink" Target="https://www.mpam.mp.br/images/NF_242804_2025_INDUSTRIA_39300.pdf" TargetMode="External"/><Relationship Id="rId7" Type="http://schemas.openxmlformats.org/officeDocument/2006/relationships/hyperlink" Target="https://www.mpam.mp.br/images/NF_242777_2025_INDUSTRIA_499f1.pdf" TargetMode="External"/><Relationship Id="rId12" Type="http://schemas.openxmlformats.org/officeDocument/2006/relationships/hyperlink" Target="https://www.mpam.mp.br/images/NF_242776_2025_INDUSTRIA_9bc71.pdf" TargetMode="External"/><Relationship Id="rId17" Type="http://schemas.openxmlformats.org/officeDocument/2006/relationships/hyperlink" Target="https://www.mpam.mp.br/images/NF_1684_2025_CASTRO_7ec21.pdf" TargetMode="External"/><Relationship Id="rId25" Type="http://schemas.openxmlformats.org/officeDocument/2006/relationships/hyperlink" Target="https://www.mpam.mp.br/images/NF_242800_2025_INDUSTRIA_7a875.pdf" TargetMode="External"/><Relationship Id="rId2" Type="http://schemas.openxmlformats.org/officeDocument/2006/relationships/hyperlink" Target="https://www.mpam.mp.br/images/NF_242774_2025_INDUSTRIA_c6fcc.pdf" TargetMode="External"/><Relationship Id="rId16" Type="http://schemas.openxmlformats.org/officeDocument/2006/relationships/hyperlink" Target="https://www.mpam.mp.br/images/CT_22-2023_-_MP-PGJ_e60b0.pdf" TargetMode="External"/><Relationship Id="rId20" Type="http://schemas.openxmlformats.org/officeDocument/2006/relationships/hyperlink" Target="https://www.mpam.mp.br/images/NF_242799_2025_INDUSTRIA_fc45d.pdf" TargetMode="External"/><Relationship Id="rId29" Type="http://schemas.openxmlformats.org/officeDocument/2006/relationships/hyperlink" Target="https://www.mpam.mp.br/images/NF_27599_2025_ESTACAO_7b62c.pdf" TargetMode="External"/><Relationship Id="rId1" Type="http://schemas.openxmlformats.org/officeDocument/2006/relationships/hyperlink" Target="https://www.mpam.mp.br/images/NF_242773_2025_INDUSTRIA_3ebc6.pdf" TargetMode="External"/><Relationship Id="rId6" Type="http://schemas.openxmlformats.org/officeDocument/2006/relationships/hyperlink" Target="https://www.mpam.mp.br/images/NF_242772_2025_INDUSTRIA_444f3.pdf" TargetMode="External"/><Relationship Id="rId11" Type="http://schemas.openxmlformats.org/officeDocument/2006/relationships/hyperlink" Target="https://www.mpam.mp.br/images/NF_242808_2025_INDUSTRIA_cb63f.pdf" TargetMode="External"/><Relationship Id="rId24" Type="http://schemas.openxmlformats.org/officeDocument/2006/relationships/hyperlink" Target="https://www.mpam.mp.br/images/NF_242803_2025_INDUSTRIA_e152d.pdf" TargetMode="External"/><Relationship Id="rId32" Type="http://schemas.openxmlformats.org/officeDocument/2006/relationships/drawing" Target="../drawings/drawing1.xml"/><Relationship Id="rId5" Type="http://schemas.openxmlformats.org/officeDocument/2006/relationships/hyperlink" Target="https://www.mpam.mp.br/images/NF_242775_2025_INDUSTRIA_12629.pdf" TargetMode="External"/><Relationship Id="rId15" Type="http://schemas.openxmlformats.org/officeDocument/2006/relationships/hyperlink" Target="https://www.mpam.mp.br/images/NF_81_2025_MILAX_fa5b9.pdf" TargetMode="External"/><Relationship Id="rId23" Type="http://schemas.openxmlformats.org/officeDocument/2006/relationships/hyperlink" Target="https://www.mpam.mp.br/images/NF_242807_2025_INDUSTRIA_cc145.pdf" TargetMode="External"/><Relationship Id="rId28" Type="http://schemas.openxmlformats.org/officeDocument/2006/relationships/hyperlink" Target="https://www.mpam.mp.br/images/NF_2961_2025_GRIEBLER_b8acc.pdf" TargetMode="External"/><Relationship Id="rId10" Type="http://schemas.openxmlformats.org/officeDocument/2006/relationships/hyperlink" Target="https://www.mpam.mp.br/images/NF_242769_2025_INDUSTRIA_436f5.pdf" TargetMode="External"/><Relationship Id="rId19" Type="http://schemas.openxmlformats.org/officeDocument/2006/relationships/hyperlink" Target="https://www.mpam.mp.br/images/NF_242809_2025_INDUSTRIA_f0540.pdf" TargetMode="External"/><Relationship Id="rId31" Type="http://schemas.openxmlformats.org/officeDocument/2006/relationships/printerSettings" Target="../printerSettings/printerSettings1.bin"/><Relationship Id="rId4" Type="http://schemas.openxmlformats.org/officeDocument/2006/relationships/hyperlink" Target="https://www.mpam.mp.br/images/NF_242770_2025_INDUSTRIA_c12fc.pdf" TargetMode="External"/><Relationship Id="rId9" Type="http://schemas.openxmlformats.org/officeDocument/2006/relationships/hyperlink" Target="https://www.mpam.mp.br/images/NF_242768_2025_INDUSTRIA_a0f81.pdf" TargetMode="External"/><Relationship Id="rId14" Type="http://schemas.openxmlformats.org/officeDocument/2006/relationships/hyperlink" Target="https://www.mpam.mp.br/images/NF_3168_2025_I_R_COMERCIO_73831.pdf" TargetMode="External"/><Relationship Id="rId22" Type="http://schemas.openxmlformats.org/officeDocument/2006/relationships/hyperlink" Target="https://www.mpam.mp.br/images/NF_242805_2025_INDUSTRIA_7611e.pdf" TargetMode="External"/><Relationship Id="rId27" Type="http://schemas.openxmlformats.org/officeDocument/2006/relationships/hyperlink" Target="https://www.mpam.mp.br/images/NF_242806_2025_INDUSTRIA_ff4fa.pdf" TargetMode="External"/><Relationship Id="rId30" Type="http://schemas.openxmlformats.org/officeDocument/2006/relationships/hyperlink" Target="https://www.mpam.mp.br/images/NF_5475_2025_J_L_C_5f56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5A8F71-8A04-45E7-AF31-083E25C28243}">
  <dimension ref="A1:M41"/>
  <sheetViews>
    <sheetView tabSelected="1" topLeftCell="A31" zoomScale="90" zoomScaleNormal="90" workbookViewId="0">
      <selection activeCell="N8" sqref="N8"/>
    </sheetView>
  </sheetViews>
  <sheetFormatPr defaultRowHeight="15"/>
  <cols>
    <col min="1" max="1" width="13.7109375" customWidth="1"/>
    <col min="2" max="2" width="14.7109375" customWidth="1"/>
    <col min="3" max="3" width="21.42578125" style="49" bestFit="1" customWidth="1"/>
    <col min="4" max="4" width="32.85546875" customWidth="1"/>
    <col min="5" max="5" width="30.140625" bestFit="1" customWidth="1"/>
    <col min="6" max="6" width="13.5703125" style="3" customWidth="1"/>
    <col min="7" max="7" width="15.5703125" bestFit="1" customWidth="1"/>
    <col min="8" max="8" width="10.7109375" hidden="1" customWidth="1"/>
    <col min="9" max="9" width="14.140625" hidden="1" customWidth="1"/>
    <col min="10" max="10" width="16" bestFit="1" customWidth="1"/>
    <col min="11" max="11" width="14.7109375" bestFit="1" customWidth="1"/>
    <col min="12" max="12" width="13.85546875" bestFit="1" customWidth="1"/>
    <col min="13" max="13" width="12.7109375" bestFit="1" customWidth="1"/>
    <col min="14" max="14" width="16.42578125" bestFit="1" customWidth="1"/>
  </cols>
  <sheetData>
    <row r="1" spans="1:13" ht="77.099999999999994" customHeight="1">
      <c r="C1" s="1"/>
      <c r="D1" s="2"/>
      <c r="G1" s="4"/>
      <c r="H1" s="4"/>
      <c r="I1" s="4"/>
      <c r="J1" s="2"/>
    </row>
    <row r="2" spans="1:13" ht="18">
      <c r="A2" s="5" t="s">
        <v>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spans="1:13" ht="20.25">
      <c r="A3" s="6" t="s">
        <v>1</v>
      </c>
      <c r="B3" s="6"/>
      <c r="C3" s="7"/>
      <c r="D3" s="6"/>
      <c r="E3" s="6"/>
      <c r="G3" s="4"/>
      <c r="H3" s="4"/>
      <c r="I3" s="4"/>
      <c r="J3" s="2"/>
    </row>
    <row r="4" spans="1:13" ht="20.25">
      <c r="A4" s="6"/>
      <c r="B4" s="6"/>
      <c r="C4" s="8"/>
      <c r="D4" s="9"/>
      <c r="E4" s="6"/>
      <c r="G4" s="4"/>
      <c r="H4" s="4"/>
      <c r="I4" s="4"/>
      <c r="J4" s="2"/>
    </row>
    <row r="5" spans="1:13" ht="18">
      <c r="A5" s="10" t="s">
        <v>2</v>
      </c>
      <c r="B5" s="11"/>
      <c r="C5" s="12"/>
      <c r="D5" s="13"/>
      <c r="E5" s="14"/>
      <c r="G5" s="4"/>
      <c r="H5" s="4"/>
      <c r="I5" s="4"/>
      <c r="J5" s="2"/>
    </row>
    <row r="6" spans="1:13" ht="31.5">
      <c r="A6" s="15" t="s">
        <v>3</v>
      </c>
      <c r="B6" s="15" t="s">
        <v>4</v>
      </c>
      <c r="C6" s="16" t="s">
        <v>5</v>
      </c>
      <c r="D6" s="17" t="s">
        <v>6</v>
      </c>
      <c r="E6" s="17" t="s">
        <v>7</v>
      </c>
      <c r="F6" s="17" t="s">
        <v>8</v>
      </c>
      <c r="G6" s="15" t="s">
        <v>9</v>
      </c>
      <c r="H6" s="18" t="s">
        <v>10</v>
      </c>
      <c r="I6" s="18" t="s">
        <v>11</v>
      </c>
      <c r="J6" s="17" t="s">
        <v>12</v>
      </c>
      <c r="K6" s="17" t="s">
        <v>13</v>
      </c>
      <c r="L6" s="19" t="s">
        <v>14</v>
      </c>
      <c r="M6" s="17" t="s">
        <v>15</v>
      </c>
    </row>
    <row r="7" spans="1:13" ht="120">
      <c r="A7" s="20" t="s">
        <v>16</v>
      </c>
      <c r="B7" s="21">
        <v>1</v>
      </c>
      <c r="C7" s="22">
        <v>16640671000157</v>
      </c>
      <c r="D7" s="23" t="s">
        <v>17</v>
      </c>
      <c r="E7" s="24" t="s">
        <v>18</v>
      </c>
      <c r="F7" s="25" t="s">
        <v>19</v>
      </c>
      <c r="G7" s="26">
        <v>45953</v>
      </c>
      <c r="H7" s="27" t="s">
        <v>20</v>
      </c>
      <c r="I7" s="28">
        <v>395</v>
      </c>
      <c r="J7" s="29">
        <v>45972</v>
      </c>
      <c r="K7" s="30" t="s">
        <v>21</v>
      </c>
      <c r="L7" s="31">
        <f>4.74+390.26</f>
        <v>395</v>
      </c>
      <c r="M7" s="32" t="s">
        <v>22</v>
      </c>
    </row>
    <row r="8" spans="1:13" ht="120">
      <c r="A8" s="20" t="s">
        <v>16</v>
      </c>
      <c r="B8" s="21">
        <v>2</v>
      </c>
      <c r="C8" s="22">
        <v>16640671000157</v>
      </c>
      <c r="D8" s="23" t="s">
        <v>17</v>
      </c>
      <c r="E8" s="24" t="s">
        <v>23</v>
      </c>
      <c r="F8" s="25" t="s">
        <v>24</v>
      </c>
      <c r="G8" s="26">
        <v>45953</v>
      </c>
      <c r="H8" s="27" t="s">
        <v>25</v>
      </c>
      <c r="I8" s="28">
        <v>395</v>
      </c>
      <c r="J8" s="29">
        <v>45972</v>
      </c>
      <c r="K8" s="30" t="s">
        <v>21</v>
      </c>
      <c r="L8" s="31">
        <f>4.74+390.26</f>
        <v>395</v>
      </c>
      <c r="M8" s="32" t="s">
        <v>26</v>
      </c>
    </row>
    <row r="9" spans="1:13" ht="105">
      <c r="A9" s="20" t="s">
        <v>16</v>
      </c>
      <c r="B9" s="21">
        <v>3</v>
      </c>
      <c r="C9" s="22">
        <v>16640671000157</v>
      </c>
      <c r="D9" s="23" t="s">
        <v>17</v>
      </c>
      <c r="E9" s="24" t="s">
        <v>27</v>
      </c>
      <c r="F9" s="25" t="s">
        <v>28</v>
      </c>
      <c r="G9" s="26">
        <v>45953</v>
      </c>
      <c r="H9" s="27" t="s">
        <v>29</v>
      </c>
      <c r="I9" s="28">
        <v>395</v>
      </c>
      <c r="J9" s="29">
        <v>45972</v>
      </c>
      <c r="K9" s="30" t="s">
        <v>21</v>
      </c>
      <c r="L9" s="31">
        <f>4.74+390.26</f>
        <v>395</v>
      </c>
      <c r="M9" s="32" t="s">
        <v>30</v>
      </c>
    </row>
    <row r="10" spans="1:13" ht="120">
      <c r="A10" s="20" t="s">
        <v>16</v>
      </c>
      <c r="B10" s="21">
        <v>4</v>
      </c>
      <c r="C10" s="22">
        <v>16640671000157</v>
      </c>
      <c r="D10" s="23" t="s">
        <v>17</v>
      </c>
      <c r="E10" s="24" t="s">
        <v>31</v>
      </c>
      <c r="F10" s="25" t="s">
        <v>32</v>
      </c>
      <c r="G10" s="26">
        <v>45953</v>
      </c>
      <c r="H10" s="27" t="s">
        <v>33</v>
      </c>
      <c r="I10" s="28">
        <v>790</v>
      </c>
      <c r="J10" s="29">
        <v>45972</v>
      </c>
      <c r="K10" s="30" t="s">
        <v>21</v>
      </c>
      <c r="L10" s="31">
        <f>9.48+780.52</f>
        <v>790</v>
      </c>
      <c r="M10" s="32" t="s">
        <v>34</v>
      </c>
    </row>
    <row r="11" spans="1:13" ht="120">
      <c r="A11" s="20" t="s">
        <v>16</v>
      </c>
      <c r="B11" s="21">
        <v>5</v>
      </c>
      <c r="C11" s="22">
        <v>16640671000157</v>
      </c>
      <c r="D11" s="23" t="s">
        <v>17</v>
      </c>
      <c r="E11" s="24" t="s">
        <v>35</v>
      </c>
      <c r="F11" s="25" t="s">
        <v>36</v>
      </c>
      <c r="G11" s="26">
        <v>45953</v>
      </c>
      <c r="H11" s="27" t="s">
        <v>37</v>
      </c>
      <c r="I11" s="28">
        <v>395</v>
      </c>
      <c r="J11" s="29">
        <v>45972</v>
      </c>
      <c r="K11" s="30" t="s">
        <v>21</v>
      </c>
      <c r="L11" s="31">
        <f>4.74+390.26</f>
        <v>395</v>
      </c>
      <c r="M11" s="32" t="s">
        <v>38</v>
      </c>
    </row>
    <row r="12" spans="1:13" ht="120">
      <c r="A12" s="20" t="s">
        <v>16</v>
      </c>
      <c r="B12" s="21">
        <v>6</v>
      </c>
      <c r="C12" s="22">
        <v>16640671000157</v>
      </c>
      <c r="D12" s="23" t="s">
        <v>17</v>
      </c>
      <c r="E12" s="24" t="s">
        <v>39</v>
      </c>
      <c r="F12" s="25" t="s">
        <v>40</v>
      </c>
      <c r="G12" s="26">
        <v>45953</v>
      </c>
      <c r="H12" s="27" t="s">
        <v>41</v>
      </c>
      <c r="I12" s="28">
        <v>585</v>
      </c>
      <c r="J12" s="29">
        <v>45972</v>
      </c>
      <c r="K12" s="30" t="s">
        <v>21</v>
      </c>
      <c r="L12" s="31">
        <f>7.02+577.98</f>
        <v>585</v>
      </c>
      <c r="M12" s="32" t="s">
        <v>42</v>
      </c>
    </row>
    <row r="13" spans="1:13" ht="105">
      <c r="A13" s="20" t="s">
        <v>16</v>
      </c>
      <c r="B13" s="21">
        <v>7</v>
      </c>
      <c r="C13" s="22">
        <v>16640671000157</v>
      </c>
      <c r="D13" s="23" t="s">
        <v>17</v>
      </c>
      <c r="E13" s="24" t="s">
        <v>43</v>
      </c>
      <c r="F13" s="25" t="s">
        <v>44</v>
      </c>
      <c r="G13" s="26">
        <v>45953</v>
      </c>
      <c r="H13" s="27" t="s">
        <v>45</v>
      </c>
      <c r="I13" s="28">
        <v>585</v>
      </c>
      <c r="J13" s="29">
        <v>45972</v>
      </c>
      <c r="K13" s="30" t="s">
        <v>21</v>
      </c>
      <c r="L13" s="31">
        <f>7.02+577.98</f>
        <v>585</v>
      </c>
      <c r="M13" s="32" t="s">
        <v>46</v>
      </c>
    </row>
    <row r="14" spans="1:13" ht="120" customHeight="1">
      <c r="A14" s="20" t="s">
        <v>16</v>
      </c>
      <c r="B14" s="21">
        <v>8</v>
      </c>
      <c r="C14" s="22">
        <v>16640671000157</v>
      </c>
      <c r="D14" s="23" t="s">
        <v>17</v>
      </c>
      <c r="E14" s="24" t="s">
        <v>47</v>
      </c>
      <c r="F14" s="25" t="s">
        <v>48</v>
      </c>
      <c r="G14" s="26">
        <v>45953</v>
      </c>
      <c r="H14" s="27" t="s">
        <v>49</v>
      </c>
      <c r="I14" s="28">
        <v>585</v>
      </c>
      <c r="J14" s="29">
        <v>45972</v>
      </c>
      <c r="K14" s="30" t="s">
        <v>21</v>
      </c>
      <c r="L14" s="31">
        <f>7.02+577.98</f>
        <v>585</v>
      </c>
      <c r="M14" s="32" t="s">
        <v>50</v>
      </c>
    </row>
    <row r="15" spans="1:13" ht="129" customHeight="1">
      <c r="A15" s="20" t="s">
        <v>16</v>
      </c>
      <c r="B15" s="21">
        <v>9</v>
      </c>
      <c r="C15" s="22">
        <v>16640671000157</v>
      </c>
      <c r="D15" s="23" t="s">
        <v>17</v>
      </c>
      <c r="E15" s="24" t="s">
        <v>51</v>
      </c>
      <c r="F15" s="25" t="s">
        <v>52</v>
      </c>
      <c r="G15" s="26">
        <v>45953</v>
      </c>
      <c r="H15" s="27" t="s">
        <v>53</v>
      </c>
      <c r="I15" s="28">
        <v>585</v>
      </c>
      <c r="J15" s="29">
        <v>45972</v>
      </c>
      <c r="K15" s="30" t="s">
        <v>21</v>
      </c>
      <c r="L15" s="31">
        <f>7.02+577.98</f>
        <v>585</v>
      </c>
      <c r="M15" s="32" t="s">
        <v>54</v>
      </c>
    </row>
    <row r="16" spans="1:13" ht="105">
      <c r="A16" s="20" t="s">
        <v>16</v>
      </c>
      <c r="B16" s="21">
        <v>10</v>
      </c>
      <c r="C16" s="22">
        <v>16640671000157</v>
      </c>
      <c r="D16" s="23" t="s">
        <v>17</v>
      </c>
      <c r="E16" s="24" t="s">
        <v>55</v>
      </c>
      <c r="F16" s="25" t="s">
        <v>56</v>
      </c>
      <c r="G16" s="26">
        <v>45953</v>
      </c>
      <c r="H16" s="27" t="s">
        <v>57</v>
      </c>
      <c r="I16" s="28">
        <v>395</v>
      </c>
      <c r="J16" s="29">
        <v>45972</v>
      </c>
      <c r="K16" s="30" t="s">
        <v>21</v>
      </c>
      <c r="L16" s="31">
        <f>4.74+390.26</f>
        <v>395</v>
      </c>
      <c r="M16" s="32" t="s">
        <v>58</v>
      </c>
    </row>
    <row r="17" spans="1:13" ht="165">
      <c r="A17" s="20" t="s">
        <v>16</v>
      </c>
      <c r="B17" s="21">
        <v>11</v>
      </c>
      <c r="C17" s="22">
        <v>16640671000157</v>
      </c>
      <c r="D17" s="23" t="s">
        <v>17</v>
      </c>
      <c r="E17" s="24" t="s">
        <v>59</v>
      </c>
      <c r="F17" s="25" t="s">
        <v>60</v>
      </c>
      <c r="G17" s="26">
        <v>45953</v>
      </c>
      <c r="H17" s="27" t="s">
        <v>61</v>
      </c>
      <c r="I17" s="28">
        <v>1620</v>
      </c>
      <c r="J17" s="29">
        <v>45972</v>
      </c>
      <c r="K17" s="30" t="s">
        <v>21</v>
      </c>
      <c r="L17" s="31">
        <f>19.44+1600.56</f>
        <v>1620</v>
      </c>
      <c r="M17" s="32" t="s">
        <v>62</v>
      </c>
    </row>
    <row r="18" spans="1:13" ht="135">
      <c r="A18" s="20" t="s">
        <v>16</v>
      </c>
      <c r="B18" s="21">
        <v>12</v>
      </c>
      <c r="C18" s="22">
        <v>16640671000157</v>
      </c>
      <c r="D18" s="23" t="s">
        <v>17</v>
      </c>
      <c r="E18" s="24" t="s">
        <v>63</v>
      </c>
      <c r="F18" s="25" t="s">
        <v>64</v>
      </c>
      <c r="G18" s="26">
        <v>45959</v>
      </c>
      <c r="H18" s="27" t="s">
        <v>65</v>
      </c>
      <c r="I18" s="28">
        <v>2545</v>
      </c>
      <c r="J18" s="29">
        <v>45972</v>
      </c>
      <c r="K18" s="30" t="s">
        <v>21</v>
      </c>
      <c r="L18" s="31">
        <f>30.54+2514.46</f>
        <v>2545</v>
      </c>
      <c r="M18" s="32" t="s">
        <v>66</v>
      </c>
    </row>
    <row r="19" spans="1:13" ht="120">
      <c r="A19" s="20" t="s">
        <v>67</v>
      </c>
      <c r="B19" s="21">
        <v>13</v>
      </c>
      <c r="C19" s="22">
        <v>27985750000116</v>
      </c>
      <c r="D19" s="23" t="s">
        <v>68</v>
      </c>
      <c r="E19" s="33" t="s">
        <v>69</v>
      </c>
      <c r="F19" s="25" t="s">
        <v>70</v>
      </c>
      <c r="G19" s="26">
        <v>45967</v>
      </c>
      <c r="H19" s="27" t="s">
        <v>71</v>
      </c>
      <c r="I19" s="28">
        <v>6111</v>
      </c>
      <c r="J19" s="29">
        <v>45968</v>
      </c>
      <c r="K19" s="34" t="s">
        <v>72</v>
      </c>
      <c r="L19" s="28">
        <v>6111</v>
      </c>
      <c r="M19" s="32" t="s">
        <v>73</v>
      </c>
    </row>
    <row r="20" spans="1:13" ht="135">
      <c r="A20" s="20" t="s">
        <v>67</v>
      </c>
      <c r="B20" s="21">
        <v>14</v>
      </c>
      <c r="C20" s="21">
        <v>42753718000107</v>
      </c>
      <c r="D20" s="23" t="s">
        <v>74</v>
      </c>
      <c r="E20" s="35" t="s">
        <v>75</v>
      </c>
      <c r="F20" s="36" t="s">
        <v>76</v>
      </c>
      <c r="G20" s="26">
        <v>45967</v>
      </c>
      <c r="H20" s="27" t="s">
        <v>77</v>
      </c>
      <c r="I20" s="28">
        <v>1156</v>
      </c>
      <c r="J20" s="29">
        <v>45968</v>
      </c>
      <c r="K20" s="23" t="s">
        <v>72</v>
      </c>
      <c r="L20" s="28">
        <f>13.87+1142.13</f>
        <v>1156</v>
      </c>
      <c r="M20" s="32" t="s">
        <v>78</v>
      </c>
    </row>
    <row r="21" spans="1:13" ht="210">
      <c r="A21" s="20" t="s">
        <v>67</v>
      </c>
      <c r="B21" s="21">
        <v>15</v>
      </c>
      <c r="C21" s="22">
        <v>33149502000138</v>
      </c>
      <c r="D21" s="23" t="s">
        <v>79</v>
      </c>
      <c r="E21" s="37" t="s">
        <v>80</v>
      </c>
      <c r="F21" s="25" t="s">
        <v>81</v>
      </c>
      <c r="G21" s="26">
        <v>45974</v>
      </c>
      <c r="H21" s="27" t="s">
        <v>82</v>
      </c>
      <c r="I21" s="28">
        <v>7046.67</v>
      </c>
      <c r="J21" s="29">
        <v>45975</v>
      </c>
      <c r="K21" s="38" t="s">
        <v>72</v>
      </c>
      <c r="L21" s="31">
        <v>7046.67</v>
      </c>
      <c r="M21" s="32" t="s">
        <v>83</v>
      </c>
    </row>
    <row r="22" spans="1:13" ht="105">
      <c r="A22" s="20" t="s">
        <v>67</v>
      </c>
      <c r="B22" s="21">
        <v>16</v>
      </c>
      <c r="C22" s="22">
        <v>2837984000195</v>
      </c>
      <c r="D22" s="23" t="s">
        <v>84</v>
      </c>
      <c r="E22" s="37" t="s">
        <v>85</v>
      </c>
      <c r="F22" s="25" t="s">
        <v>86</v>
      </c>
      <c r="G22" s="26">
        <v>45974</v>
      </c>
      <c r="H22" s="27" t="s">
        <v>87</v>
      </c>
      <c r="I22" s="28">
        <v>806</v>
      </c>
      <c r="J22" s="29">
        <v>45975</v>
      </c>
      <c r="K22" s="38" t="s">
        <v>72</v>
      </c>
      <c r="L22" s="31">
        <v>806</v>
      </c>
      <c r="M22" s="32" t="s">
        <v>88</v>
      </c>
    </row>
    <row r="23" spans="1:13" ht="105">
      <c r="A23" s="20" t="s">
        <v>67</v>
      </c>
      <c r="B23" s="21">
        <v>17</v>
      </c>
      <c r="C23" s="22">
        <v>2837984000195</v>
      </c>
      <c r="D23" s="23" t="s">
        <v>84</v>
      </c>
      <c r="E23" s="37" t="s">
        <v>89</v>
      </c>
      <c r="F23" s="25" t="s">
        <v>90</v>
      </c>
      <c r="G23" s="26">
        <v>45974</v>
      </c>
      <c r="H23" s="27" t="s">
        <v>91</v>
      </c>
      <c r="I23" s="28">
        <v>5472</v>
      </c>
      <c r="J23" s="29">
        <v>45975</v>
      </c>
      <c r="K23" s="38" t="s">
        <v>72</v>
      </c>
      <c r="L23" s="31">
        <v>5472</v>
      </c>
      <c r="M23" s="32" t="s">
        <v>92</v>
      </c>
    </row>
    <row r="24" spans="1:13" ht="120">
      <c r="A24" s="20" t="s">
        <v>67</v>
      </c>
      <c r="B24" s="21">
        <v>18</v>
      </c>
      <c r="C24" s="22">
        <v>16640671000157</v>
      </c>
      <c r="D24" s="23" t="s">
        <v>17</v>
      </c>
      <c r="E24" s="37" t="s">
        <v>93</v>
      </c>
      <c r="F24" s="25" t="s">
        <v>94</v>
      </c>
      <c r="G24" s="26">
        <v>45979</v>
      </c>
      <c r="H24" s="27" t="s">
        <v>95</v>
      </c>
      <c r="I24" s="28">
        <v>640</v>
      </c>
      <c r="J24" s="29">
        <v>45980</v>
      </c>
      <c r="K24" s="38" t="s">
        <v>72</v>
      </c>
      <c r="L24" s="31">
        <f>7.68+632.32</f>
        <v>640</v>
      </c>
      <c r="M24" s="32" t="s">
        <v>96</v>
      </c>
    </row>
    <row r="25" spans="1:13" ht="120">
      <c r="A25" s="20" t="s">
        <v>67</v>
      </c>
      <c r="B25" s="21">
        <v>19</v>
      </c>
      <c r="C25" s="22">
        <v>16640671000157</v>
      </c>
      <c r="D25" s="23" t="s">
        <v>17</v>
      </c>
      <c r="E25" s="37" t="s">
        <v>97</v>
      </c>
      <c r="F25" s="25" t="s">
        <v>98</v>
      </c>
      <c r="G25" s="26">
        <v>45979</v>
      </c>
      <c r="H25" s="27" t="s">
        <v>99</v>
      </c>
      <c r="I25" s="28">
        <v>1280</v>
      </c>
      <c r="J25" s="29">
        <v>45980</v>
      </c>
      <c r="K25" s="38" t="s">
        <v>72</v>
      </c>
      <c r="L25" s="31">
        <f>15.36+1264.64</f>
        <v>1280</v>
      </c>
      <c r="M25" s="32" t="s">
        <v>100</v>
      </c>
    </row>
    <row r="26" spans="1:13" ht="120">
      <c r="A26" s="20" t="s">
        <v>67</v>
      </c>
      <c r="B26" s="21">
        <v>20</v>
      </c>
      <c r="C26" s="22">
        <v>16640671000157</v>
      </c>
      <c r="D26" s="23" t="s">
        <v>17</v>
      </c>
      <c r="E26" s="37" t="s">
        <v>101</v>
      </c>
      <c r="F26" s="25" t="s">
        <v>102</v>
      </c>
      <c r="G26" s="26">
        <v>45979</v>
      </c>
      <c r="H26" s="27" t="s">
        <v>103</v>
      </c>
      <c r="I26" s="28">
        <v>320</v>
      </c>
      <c r="J26" s="29">
        <v>45980</v>
      </c>
      <c r="K26" s="38" t="s">
        <v>72</v>
      </c>
      <c r="L26" s="31">
        <f>3.84+316.16</f>
        <v>320</v>
      </c>
      <c r="M26" s="32" t="s">
        <v>104</v>
      </c>
    </row>
    <row r="27" spans="1:13" ht="120">
      <c r="A27" s="20" t="s">
        <v>67</v>
      </c>
      <c r="B27" s="21">
        <v>21</v>
      </c>
      <c r="C27" s="22">
        <v>16640671000157</v>
      </c>
      <c r="D27" s="23" t="s">
        <v>17</v>
      </c>
      <c r="E27" s="37" t="s">
        <v>105</v>
      </c>
      <c r="F27" s="25" t="s">
        <v>106</v>
      </c>
      <c r="G27" s="26">
        <v>45979</v>
      </c>
      <c r="H27" s="27" t="s">
        <v>107</v>
      </c>
      <c r="I27" s="28">
        <v>320</v>
      </c>
      <c r="J27" s="29">
        <v>45980</v>
      </c>
      <c r="K27" s="38" t="s">
        <v>72</v>
      </c>
      <c r="L27" s="31">
        <f>3.84+316.16</f>
        <v>320</v>
      </c>
      <c r="M27" s="32" t="s">
        <v>108</v>
      </c>
    </row>
    <row r="28" spans="1:13" ht="120">
      <c r="A28" s="20" t="s">
        <v>67</v>
      </c>
      <c r="B28" s="21">
        <v>22</v>
      </c>
      <c r="C28" s="22">
        <v>16640671000157</v>
      </c>
      <c r="D28" s="23" t="s">
        <v>17</v>
      </c>
      <c r="E28" s="37" t="s">
        <v>109</v>
      </c>
      <c r="F28" s="25" t="s">
        <v>110</v>
      </c>
      <c r="G28" s="26">
        <v>45979</v>
      </c>
      <c r="H28" s="27" t="s">
        <v>111</v>
      </c>
      <c r="I28" s="28">
        <v>960</v>
      </c>
      <c r="J28" s="29">
        <v>45980</v>
      </c>
      <c r="K28" s="38" t="s">
        <v>72</v>
      </c>
      <c r="L28" s="31">
        <f>11.52+948.48</f>
        <v>960</v>
      </c>
      <c r="M28" s="32" t="s">
        <v>112</v>
      </c>
    </row>
    <row r="29" spans="1:13" ht="120">
      <c r="A29" s="20" t="s">
        <v>67</v>
      </c>
      <c r="B29" s="21">
        <v>23</v>
      </c>
      <c r="C29" s="22">
        <v>16640671000157</v>
      </c>
      <c r="D29" s="23" t="s">
        <v>17</v>
      </c>
      <c r="E29" s="37" t="s">
        <v>113</v>
      </c>
      <c r="F29" s="25" t="s">
        <v>114</v>
      </c>
      <c r="G29" s="26">
        <v>45979</v>
      </c>
      <c r="H29" s="27" t="s">
        <v>115</v>
      </c>
      <c r="I29" s="28">
        <v>320</v>
      </c>
      <c r="J29" s="29">
        <v>45980</v>
      </c>
      <c r="K29" s="38" t="s">
        <v>72</v>
      </c>
      <c r="L29" s="31">
        <f>3.84+316.16</f>
        <v>320</v>
      </c>
      <c r="M29" s="32" t="s">
        <v>116</v>
      </c>
    </row>
    <row r="30" spans="1:13" ht="120">
      <c r="A30" s="20" t="s">
        <v>67</v>
      </c>
      <c r="B30" s="21">
        <v>24</v>
      </c>
      <c r="C30" s="22">
        <v>16640671000157</v>
      </c>
      <c r="D30" s="23" t="s">
        <v>17</v>
      </c>
      <c r="E30" s="37" t="s">
        <v>117</v>
      </c>
      <c r="F30" s="25" t="s">
        <v>118</v>
      </c>
      <c r="G30" s="26">
        <v>45979</v>
      </c>
      <c r="H30" s="27" t="s">
        <v>119</v>
      </c>
      <c r="I30" s="28">
        <v>1900</v>
      </c>
      <c r="J30" s="29">
        <v>45980</v>
      </c>
      <c r="K30" s="38" t="s">
        <v>72</v>
      </c>
      <c r="L30" s="31">
        <f>22.8+1877.2</f>
        <v>1900</v>
      </c>
      <c r="M30" s="32" t="s">
        <v>120</v>
      </c>
    </row>
    <row r="31" spans="1:13" ht="120">
      <c r="A31" s="20" t="s">
        <v>67</v>
      </c>
      <c r="B31" s="21">
        <v>25</v>
      </c>
      <c r="C31" s="22">
        <v>16640671000157</v>
      </c>
      <c r="D31" s="23" t="s">
        <v>17</v>
      </c>
      <c r="E31" s="37" t="s">
        <v>121</v>
      </c>
      <c r="F31" s="25" t="s">
        <v>122</v>
      </c>
      <c r="G31" s="26">
        <v>45979</v>
      </c>
      <c r="H31" s="27" t="s">
        <v>123</v>
      </c>
      <c r="I31" s="28">
        <v>720</v>
      </c>
      <c r="J31" s="29">
        <v>45980</v>
      </c>
      <c r="K31" s="38" t="s">
        <v>72</v>
      </c>
      <c r="L31" s="31">
        <f>8.64+711.36</f>
        <v>720</v>
      </c>
      <c r="M31" s="32" t="s">
        <v>124</v>
      </c>
    </row>
    <row r="32" spans="1:13" ht="165">
      <c r="A32" s="20" t="s">
        <v>67</v>
      </c>
      <c r="B32" s="21">
        <v>26</v>
      </c>
      <c r="C32" s="22">
        <v>16640671000157</v>
      </c>
      <c r="D32" s="23" t="s">
        <v>17</v>
      </c>
      <c r="E32" s="37" t="s">
        <v>125</v>
      </c>
      <c r="F32" s="25" t="s">
        <v>126</v>
      </c>
      <c r="G32" s="26">
        <v>45979</v>
      </c>
      <c r="H32" s="27" t="s">
        <v>127</v>
      </c>
      <c r="I32" s="28">
        <v>3405</v>
      </c>
      <c r="J32" s="29">
        <v>45980</v>
      </c>
      <c r="K32" s="38" t="s">
        <v>72</v>
      </c>
      <c r="L32" s="31">
        <f>40.86+3364.14</f>
        <v>3405</v>
      </c>
      <c r="M32" s="32" t="s">
        <v>128</v>
      </c>
    </row>
    <row r="33" spans="1:13" ht="120">
      <c r="A33" s="20" t="s">
        <v>67</v>
      </c>
      <c r="B33" s="21">
        <v>27</v>
      </c>
      <c r="C33" s="22">
        <v>30195733000190</v>
      </c>
      <c r="D33" s="23" t="s">
        <v>129</v>
      </c>
      <c r="E33" s="37" t="s">
        <v>130</v>
      </c>
      <c r="F33" s="25" t="s">
        <v>131</v>
      </c>
      <c r="G33" s="26">
        <v>45986</v>
      </c>
      <c r="H33" s="27" t="s">
        <v>132</v>
      </c>
      <c r="I33" s="28">
        <v>4088</v>
      </c>
      <c r="J33" s="29">
        <v>45987</v>
      </c>
      <c r="K33" s="38" t="s">
        <v>72</v>
      </c>
      <c r="L33" s="31">
        <v>4088</v>
      </c>
      <c r="M33" s="32" t="s">
        <v>133</v>
      </c>
    </row>
    <row r="34" spans="1:13" ht="150">
      <c r="A34" s="20" t="s">
        <v>67</v>
      </c>
      <c r="B34" s="21">
        <v>28</v>
      </c>
      <c r="C34" s="22">
        <v>7534529000134</v>
      </c>
      <c r="D34" s="23" t="s">
        <v>134</v>
      </c>
      <c r="E34" s="37" t="s">
        <v>135</v>
      </c>
      <c r="F34" s="25" t="s">
        <v>136</v>
      </c>
      <c r="G34" s="26">
        <v>45988</v>
      </c>
      <c r="H34" s="27" t="s">
        <v>137</v>
      </c>
      <c r="I34" s="28">
        <v>15996</v>
      </c>
      <c r="J34" s="29">
        <v>45989</v>
      </c>
      <c r="K34" s="38" t="s">
        <v>72</v>
      </c>
      <c r="L34" s="31">
        <v>15996</v>
      </c>
      <c r="M34" s="32" t="s">
        <v>138</v>
      </c>
    </row>
    <row r="35" spans="1:13" ht="90">
      <c r="A35" s="20" t="s">
        <v>67</v>
      </c>
      <c r="B35" s="21">
        <v>29</v>
      </c>
      <c r="C35" s="22">
        <v>7442086000151</v>
      </c>
      <c r="D35" s="23" t="s">
        <v>139</v>
      </c>
      <c r="E35" s="37" t="s">
        <v>140</v>
      </c>
      <c r="F35" s="25" t="s">
        <v>141</v>
      </c>
      <c r="G35" s="26">
        <v>45988</v>
      </c>
      <c r="H35" s="27" t="s">
        <v>142</v>
      </c>
      <c r="I35" s="28">
        <v>11700</v>
      </c>
      <c r="J35" s="29">
        <v>45989</v>
      </c>
      <c r="K35" s="38" t="s">
        <v>72</v>
      </c>
      <c r="L35" s="31">
        <f>140.4+11559.6</f>
        <v>11700</v>
      </c>
      <c r="M35" s="32" t="s">
        <v>143</v>
      </c>
    </row>
    <row r="36" spans="1:13">
      <c r="A36" s="39" t="s">
        <v>144</v>
      </c>
      <c r="B36" s="39"/>
      <c r="C36" s="40"/>
      <c r="D36" s="4"/>
      <c r="G36" s="41"/>
      <c r="H36" s="41"/>
      <c r="I36" s="41"/>
      <c r="J36" s="2"/>
      <c r="K36" s="4"/>
      <c r="M36" s="42"/>
    </row>
    <row r="37" spans="1:13" ht="15" customHeight="1">
      <c r="A37" s="43" t="s">
        <v>145</v>
      </c>
      <c r="B37" s="44"/>
      <c r="C37" s="45"/>
      <c r="D37" s="2"/>
      <c r="G37" s="4"/>
      <c r="H37" s="4"/>
      <c r="I37" s="4"/>
      <c r="J37" s="2"/>
      <c r="K37" s="46"/>
    </row>
    <row r="38" spans="1:13" ht="15" customHeight="1">
      <c r="A38" s="47" t="s">
        <v>146</v>
      </c>
      <c r="B38" s="47"/>
      <c r="C38" s="48"/>
      <c r="D38" s="47"/>
    </row>
    <row r="39" spans="1:13" ht="15" customHeight="1">
      <c r="A39" s="47" t="s">
        <v>147</v>
      </c>
      <c r="B39" s="47"/>
      <c r="C39" s="48"/>
      <c r="D39" s="47"/>
    </row>
    <row r="40" spans="1:13" ht="15" customHeight="1">
      <c r="A40" s="47" t="s">
        <v>148</v>
      </c>
      <c r="B40" s="47"/>
      <c r="C40" s="48"/>
      <c r="D40" s="2"/>
    </row>
    <row r="41" spans="1:13" ht="15" customHeight="1"/>
  </sheetData>
  <mergeCells count="1">
    <mergeCell ref="A2:M2"/>
  </mergeCells>
  <conditionalFormatting sqref="C7:C35">
    <cfRule type="cellIs" dxfId="1" priority="1" operator="between">
      <formula>111111111</formula>
      <formula>99999999999</formula>
    </cfRule>
    <cfRule type="cellIs" dxfId="0" priority="2" operator="between">
      <formula>111111111111</formula>
      <formula>99999999999999</formula>
    </cfRule>
  </conditionalFormatting>
  <hyperlinks>
    <hyperlink ref="F7" r:id="rId1" xr:uid="{19E76D87-A0F0-44E6-833A-6071C0D34B34}"/>
    <hyperlink ref="F8" r:id="rId2" xr:uid="{B41A2691-32E4-4668-A271-C719953BEABA}"/>
    <hyperlink ref="F9" r:id="rId3" xr:uid="{BD91B70F-E127-4579-AF33-D322EC73B6F5}"/>
    <hyperlink ref="F10" r:id="rId4" xr:uid="{40CA9411-1C1C-4D45-AE68-A87066B471F6}"/>
    <hyperlink ref="F11" r:id="rId5" xr:uid="{05DA0945-0E97-4251-8A06-AFABC83CBB5E}"/>
    <hyperlink ref="F12" r:id="rId6" xr:uid="{CCD22901-EAFF-4B55-9396-488EF9DF3B1E}"/>
    <hyperlink ref="F13" r:id="rId7" xr:uid="{8014AE3E-7FDE-4BB0-84DB-BE6F43DE4B8A}"/>
    <hyperlink ref="F14" r:id="rId8" xr:uid="{01377868-F155-4E47-910B-11E95B1802F8}"/>
    <hyperlink ref="F15" r:id="rId9" xr:uid="{76C0B2F0-B11E-4358-A82D-BE17FC402EAF}"/>
    <hyperlink ref="F16" r:id="rId10" xr:uid="{370526C9-76CF-4490-890A-C9A078D9EF9A}"/>
    <hyperlink ref="F17" r:id="rId11" xr:uid="{A5FA7999-9617-4AC5-9CEE-C698E404FBFD}"/>
    <hyperlink ref="F18" r:id="rId12" xr:uid="{3049872B-C591-4921-A995-6DFADC1ADEA6}"/>
    <hyperlink ref="F19" r:id="rId13" xr:uid="{C5973998-8A0E-4DA1-B198-4D97FC072C1C}"/>
    <hyperlink ref="F21" r:id="rId14" xr:uid="{2F07580F-3E3C-4892-A83A-0898CA98E0B8}"/>
    <hyperlink ref="F22" r:id="rId15" xr:uid="{F48F36B1-4F90-43D0-AC1A-6FA506BD3F2C}"/>
    <hyperlink ref="E19" r:id="rId16" xr:uid="{B77F4628-F569-4BF5-BB32-80BF629418D7}"/>
    <hyperlink ref="F20" r:id="rId17" xr:uid="{B050B0D1-49DB-42AF-9720-7125C8A8A456}"/>
    <hyperlink ref="F23" r:id="rId18" xr:uid="{AF938425-BBC9-4913-8B91-13C3D240DE1A}"/>
    <hyperlink ref="F24" r:id="rId19" xr:uid="{AE44DFDE-6784-40EF-9DF1-A5869152CD1E}"/>
    <hyperlink ref="F25" r:id="rId20" xr:uid="{67C854AD-CB5A-45E1-96C3-3158F53538EB}"/>
    <hyperlink ref="F26" r:id="rId21" xr:uid="{C22B7623-7BF9-4014-B38A-8D7EABD05B04}"/>
    <hyperlink ref="F27" r:id="rId22" xr:uid="{855146C7-750B-4B21-8B78-12F0736E5BB1}"/>
    <hyperlink ref="F28" r:id="rId23" xr:uid="{957BF6FE-A5CE-4141-BCD3-89609058EA8B}"/>
    <hyperlink ref="F29" r:id="rId24" xr:uid="{E84BBC7C-3F3B-444A-A392-DDDE2DA5C939}"/>
    <hyperlink ref="F30" r:id="rId25" xr:uid="{6579FBFA-509E-45D7-9A5B-B2F686DD498E}"/>
    <hyperlink ref="F31" r:id="rId26" xr:uid="{197B54FB-0576-468E-8012-3B1A8F848CA7}"/>
    <hyperlink ref="F32" r:id="rId27" xr:uid="{483ADD5F-133E-467B-861A-3DC2ABB69650}"/>
    <hyperlink ref="F33" r:id="rId28" xr:uid="{23442184-DBDC-40BC-8740-14E561D3D5E9}"/>
    <hyperlink ref="F34" r:id="rId29" xr:uid="{E559907D-C834-4954-A5D0-61E3CB7DFC6D}"/>
    <hyperlink ref="F35" r:id="rId30" xr:uid="{6E1F9A0B-D5CD-4417-AE3B-D21227E25BD5}"/>
  </hyperlinks>
  <pageMargins left="0.511811024" right="0.511811024" top="0.78740157499999996" bottom="0.78740157499999996" header="0.31496062000000002" footer="0.31496062000000002"/>
  <pageSetup scale="40" orientation="portrait" r:id="rId31"/>
  <drawing r:id="rId3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18534A7A0B96B4C83348FD15B6D0298" ma:contentTypeVersion="14" ma:contentTypeDescription="Create a new document." ma:contentTypeScope="" ma:versionID="54657dfbff9f0e7a2e9c12e19a768a2c">
  <xsd:schema xmlns:xsd="http://www.w3.org/2001/XMLSchema" xmlns:xs="http://www.w3.org/2001/XMLSchema" xmlns:p="http://schemas.microsoft.com/office/2006/metadata/properties" xmlns:ns2="55306d8f-6ac8-4d4b-898a-9b8a7bc1d116" xmlns:ns3="eec51211-4e70-446f-ac4c-34342dd19df9" targetNamespace="http://schemas.microsoft.com/office/2006/metadata/properties" ma:root="true" ma:fieldsID="bd8fb0dcfd9f0f6a5b29528ad1292693" ns2:_="" ns3:_="">
    <xsd:import namespace="55306d8f-6ac8-4d4b-898a-9b8a7bc1d116"/>
    <xsd:import namespace="eec51211-4e70-446f-ac4c-34342dd19df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306d8f-6ac8-4d4b-898a-9b8a7bc1d11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30003ed2-23c4-4d48-b39f-1dd2a6065e2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c51211-4e70-446f-ac4c-34342dd19df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859f93d8-bad1-43f0-a56c-0a2b12f0acf7}" ma:internalName="TaxCatchAll" ma:showField="CatchAllData" ma:web="eec51211-4e70-446f-ac4c-34342dd19df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5306d8f-6ac8-4d4b-898a-9b8a7bc1d116">
      <Terms xmlns="http://schemas.microsoft.com/office/infopath/2007/PartnerControls"/>
    </lcf76f155ced4ddcb4097134ff3c332f>
    <TaxCatchAll xmlns="eec51211-4e70-446f-ac4c-34342dd19df9" xsi:nil="true"/>
  </documentManagement>
</p:properties>
</file>

<file path=customXml/itemProps1.xml><?xml version="1.0" encoding="utf-8"?>
<ds:datastoreItem xmlns:ds="http://schemas.openxmlformats.org/officeDocument/2006/customXml" ds:itemID="{29238169-3101-4026-B402-63DBF4C43F70}"/>
</file>

<file path=customXml/itemProps2.xml><?xml version="1.0" encoding="utf-8"?>
<ds:datastoreItem xmlns:ds="http://schemas.openxmlformats.org/officeDocument/2006/customXml" ds:itemID="{0CA01E53-25D8-4821-AF32-0F52C8497065}"/>
</file>

<file path=customXml/itemProps3.xml><?xml version="1.0" encoding="utf-8"?>
<ds:datastoreItem xmlns:ds="http://schemas.openxmlformats.org/officeDocument/2006/customXml" ds:itemID="{D27EE963-B73F-4C78-BEE3-B1B7E9F0F57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Bens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Sabrina de Freitas Barbosa</dc:creator>
  <cp:lastModifiedBy>Sabrina de Freitas Barbosa</cp:lastModifiedBy>
  <dcterms:created xsi:type="dcterms:W3CDTF">2025-12-01T14:39:11Z</dcterms:created>
  <dcterms:modified xsi:type="dcterms:W3CDTF">2025-12-01T14:39:40Z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0x010100618534A7A0B96B4C83348FD15B6D0298</vt:lpwstr>
  </property>
</Properties>
</file>