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5/TRANSPARÊNCIA/1- ORDEM CRONOLÓGICA DE PAGAMENTO/11.Novembro/"/>
    </mc:Choice>
  </mc:AlternateContent>
  <xr:revisionPtr revIDLastSave="0" documentId="8_{920FFFA2-EA8E-4812-B47C-9AF16842EDAC}" xr6:coauthVersionLast="47" xr6:coauthVersionMax="47" xr10:uidLastSave="{00000000-0000-0000-0000-000000000000}"/>
  <bookViews>
    <workbookView xWindow="-120" yWindow="-120" windowWidth="29040" windowHeight="15720" xr2:uid="{20CBF802-EBAF-424A-A698-0096E06E26E3}"/>
  </bookViews>
  <sheets>
    <sheet name="Locações" sheetId="1" r:id="rId1"/>
  </sheets>
  <externalReferences>
    <externalReference r:id="rId2"/>
  </externalReferences>
  <definedNames>
    <definedName name="_xlnm._FilterDatabase" localSheetId="0" hidden="1">Locações!$D$1:$D$35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1" l="1"/>
  <c r="L29" i="1"/>
  <c r="L28" i="1"/>
  <c r="L27" i="1"/>
  <c r="L26" i="1"/>
  <c r="L25" i="1"/>
  <c r="L24" i="1"/>
  <c r="L22" i="1"/>
  <c r="L21" i="1"/>
  <c r="L19" i="1"/>
  <c r="L18" i="1"/>
  <c r="L17" i="1"/>
  <c r="L16" i="1"/>
  <c r="L15" i="1"/>
  <c r="L14" i="1"/>
  <c r="L13" i="1"/>
  <c r="L11" i="1"/>
  <c r="L10" i="1"/>
  <c r="L9" i="1"/>
  <c r="A2" i="1"/>
</calcChain>
</file>

<file path=xl/sharedStrings.xml><?xml version="1.0" encoding="utf-8"?>
<sst xmlns="http://schemas.openxmlformats.org/spreadsheetml/2006/main" count="187" uniqueCount="110">
  <si>
    <t>ORDEM CRONOLÓGICA DE PAGAMENTOS – PGJ/AM</t>
  </si>
  <si>
    <r>
      <rPr>
        <b/>
        <sz val="14"/>
        <color rgb="FF000000"/>
        <rFont val="Arial"/>
        <family val="2"/>
        <charset val="1"/>
      </rPr>
      <t xml:space="preserve">ORDEM CRONOLÓGICA DE PAGAMENTO DE </t>
    </r>
    <r>
      <rPr>
        <b/>
        <sz val="14"/>
        <color rgb="FF2A6099"/>
        <rFont val="Arial"/>
        <family val="2"/>
        <charset val="1"/>
      </rPr>
      <t xml:space="preserve"> LOCAÇÕES</t>
    </r>
  </si>
  <si>
    <t>Mês</t>
  </si>
  <si>
    <t>N° Seq.</t>
  </si>
  <si>
    <t>CPF/CNPJ</t>
  </si>
  <si>
    <t xml:space="preserve">Empresa/ Nome </t>
  </si>
  <si>
    <t>Objeto</t>
  </si>
  <si>
    <t>Nota Fiscal</t>
  </si>
  <si>
    <t>Data de exigibilidade</t>
  </si>
  <si>
    <t>NL</t>
  </si>
  <si>
    <t>Valor da NL</t>
  </si>
  <si>
    <t>Data de pgto.</t>
  </si>
  <si>
    <t>Justificativa</t>
  </si>
  <si>
    <t>Valor pago</t>
  </si>
  <si>
    <t>SEI</t>
  </si>
  <si>
    <t>Novembro</t>
  </si>
  <si>
    <t>MATEUS BRELAZ COSTA</t>
  </si>
  <si>
    <t>Liquidação da NE nº 2025NE0001706 - Ref. locação de imóvel localizado na  rua João de Deus, S/Nº, bairro novo Horizonte, Itapiranga-AM, referente a OUTUBRO/2025 conforme documentos do PI-SEI 2025.023968.</t>
  </si>
  <si>
    <t>RECIBO 10/2025</t>
  </si>
  <si>
    <t>3424/2025</t>
  </si>
  <si>
    <t>-</t>
  </si>
  <si>
    <t>2025.023968</t>
  </si>
  <si>
    <t>LARISSA DA SILVA SALES</t>
  </si>
  <si>
    <t>Liquidação da NE nº 2025NE0001707 - Ref. locação de imóvel localizado na  rua João de Deus, S/Nº, bairro novo Horizonte, Itapiranga-AM, referente a OUTUBRO/2025 conforme documentos do PI-SEI 2025.023968.</t>
  </si>
  <si>
    <t>3425/2025</t>
  </si>
  <si>
    <t>ARTUR SANTOS CARDOSO</t>
  </si>
  <si>
    <t>Liquidação da NE nº 2025NE0001647 - Ref. locação de imóvel CAREIRO DA VÁRZEA (CA N° 011/2024-MP/PGJ) referente ao periodo de 20/09/2025 a 20/10/2025, conforme documentos do PI-SEI 2025.023172.</t>
  </si>
  <si>
    <t>3427/2025</t>
  </si>
  <si>
    <t>2025.023172</t>
  </si>
  <si>
    <t>RAFAEL SANTOS DE OLIVEIRA</t>
  </si>
  <si>
    <t>Liquidação da NE nº 2025NE0001136 - Ref. serv. de locação de imóvel na Rua Costa e Silva, s/nº, Centro – Beruri/AM, CEP: 69.430-000 (CA 014/2025-MP/PGJ) relativo a AGOSTO/2025, conforme documentos no SEI 2025.023177.</t>
  </si>
  <si>
    <t>RECIBO 08/2025</t>
  </si>
  <si>
    <t>3430/2025</t>
  </si>
  <si>
    <t>2025.023177</t>
  </si>
  <si>
    <t>Liquidação da NE nº 2025NE0001136 - Ref. serv. de locação de imóvel na Rua Costa e Silva, s/nº, Centro – Beruri/AM, CEP: 69.430-000 (CA 014/2025-MP/PGJ) relativo a SETEMBRO/2025, conforme documentos no SEI 2025.023183.</t>
  </si>
  <si>
    <t>RECIBO 09/2025</t>
  </si>
  <si>
    <t>3431/2025</t>
  </si>
  <si>
    <t>2025.023183</t>
  </si>
  <si>
    <t>MARIA DA GLORIA DA SILVA CONRADO</t>
  </si>
  <si>
    <t>Liquidação da NE nº 2025NE0000638 - Ref. locação de imóvel EIRUNEPÉ - AM (CA N° 012/2023 - MP/PGJ) relativo a AGOSTO/2025, conforme documentos do SEI 2025.023893</t>
  </si>
  <si>
    <t>3432/2025</t>
  </si>
  <si>
    <t>2025.023893</t>
  </si>
  <si>
    <t>Liquidação da NE nº 2025NE0000638 - Ref. locação de imóvel EIRUNEPÉ - AM (CA N° 012/2023 - MP/PGJ) relativo a SETEMBRO/2025, conforme documentos do SEI 2025.023882.</t>
  </si>
  <si>
    <t>3433/2025</t>
  </si>
  <si>
    <t>2025.023882</t>
  </si>
  <si>
    <t>COENCIL EMPREENDIMENTOS IMOBILIÁRIOS LTDA</t>
  </si>
  <si>
    <t>Liquidação da NE nº 2025NE0001651 - Ref. serviço de locação de imóvel na Rua São Luiz, 624 e Av. Jornalista Umberto Calderaro Filho, 175, Manaus/AM (CA 029/2024-MP/PGJ) relativo a SETEMBRO/2025 conforme documentos no PI-SEI 2025.022072.</t>
  </si>
  <si>
    <t>RECIBO 084/2025</t>
  </si>
  <si>
    <t>3459/2025</t>
  </si>
  <si>
    <t>2025.022072</t>
  </si>
  <si>
    <t>VANIAS BATISTA MENDONÇA</t>
  </si>
  <si>
    <t>Liquidação da NE nº 2025NE0001654 - Ref. serv. de locação de imóvel na Av. André Araújo, 129 - Aleixo  (CA 035/2024-MP/PGJ) relativo a OUTUBRO/2025, conforme documentos no SEI 2025.024075.</t>
  </si>
  <si>
    <t>3473/2025</t>
  </si>
  <si>
    <t>2025.024075</t>
  </si>
  <si>
    <t>PEDRO CAVALCANTE DA COSTA</t>
  </si>
  <si>
    <t>Liquidação da NE nº 2025NE0000280 - Ref. serv. de locação de imóvel na Avenida Adail de Sá, nº 15-C, Centro, no município de Careiro Castanho/AM - OUTUBRO/2025,  conforme documentos no SEI 2025.024506.</t>
  </si>
  <si>
    <t>3478/2025</t>
  </si>
  <si>
    <t>2025.024506</t>
  </si>
  <si>
    <t>ALVES LIRA LTDA</t>
  </si>
  <si>
    <t>Liquidação da NE nº 2025NE0001637 - Ref. serviço de locação do imóvel situado na Rua Belo Horizonte, n° 500, Aleixo (CA 016/2020-MP/PGJ) relativo a SETEMBRO/2025, conforme documentos no SEI 2025.023722.</t>
  </si>
  <si>
    <t>3479/2025</t>
  </si>
  <si>
    <t>2025.023722</t>
  </si>
  <si>
    <t>Liquidação da NE nº 2025NE0001861 - Ref. serviço de locação do imóvel situado na Rua Belo Horizonte, n° 500, Aleixo (CA 016/2020-MP/PGJ) relativo a SETEMBRO/2025, conforme documentos no SEI 2025.023722.</t>
  </si>
  <si>
    <t>RECIBI 09/2025</t>
  </si>
  <si>
    <t>3480/2025</t>
  </si>
  <si>
    <t>Liquidação da NE nº 2025NE0002286 - Ref. ao reequilíbrio financeiro do CA N° 012/2023 - MP/PGJ,  locação de imóvel EIRUNEPÉ - AM, relativo a fevereiro, março, abril, maio, junho, julho, agosto, setembro e outubro, conforme documentos do SEI 2025.024067.</t>
  </si>
  <si>
    <t>RECIBO AGRUPADO 2, 3 ,4, 5, 6, 7, 8, 9 e 10/2025</t>
  </si>
  <si>
    <t>3562/2025</t>
  </si>
  <si>
    <t>2025.024067</t>
  </si>
  <si>
    <t>JOSIELE SILVA DE SOUZA</t>
  </si>
  <si>
    <t>Liquidação da NE nº 2025NE0001639 - Ref. a locação de imóvel localizado na  Avenida Amazonas, CA Nº 003/2023-MP/PGJ 14, Bairro São Lázaro, Urucurituba-AM, referente a OUTUBRO/2025 conforme documentos do PI-SEI 2025.024334.</t>
  </si>
  <si>
    <t>3564/2025</t>
  </si>
  <si>
    <t>2025.024334</t>
  </si>
  <si>
    <t>Liquidação da NE nº 2025NE0001136 - Ref. serv. de locação de imóvel na Rua Costa e Silva, s/nº, Centro – Beruri/AM, CEP: 69.430-000 (CA 014/2025-MP/PGJ) relativo a OUTUBRO/2025, conforme documentos no SEI 2025.024516.</t>
  </si>
  <si>
    <t>3565/2025</t>
  </si>
  <si>
    <t>2025.024516</t>
  </si>
  <si>
    <t>Liquidação da NE nº 2025NE0002286 - Ref. locação de imóvel EIRUNEPÉ - AM (CA N° 012/2023 - MP/PGJ) relativo a OUTUBRO/2025, conforme documentos do SEI 2025.025024.</t>
  </si>
  <si>
    <t>3615/2025</t>
  </si>
  <si>
    <t>2025.025024</t>
  </si>
  <si>
    <t>Liquidação da NE nº 2025NE0000638 - Ref. locação de imóvel EIRUNEPÉ - AM (CA N° 012/2023 - MP/PGJ) relativo a OUTUBRO/2025, conforme documentos do SEI 2025.025024.</t>
  </si>
  <si>
    <t>3616/2025</t>
  </si>
  <si>
    <t>JOZIVAN DOS SANTOS SOUZA</t>
  </si>
  <si>
    <t>Liquidação da NE nº 2025NE0001640 - Ref. a Locação de imóvel na cidade de Barrerinha/AM (CA N° 006/2023- MP/PGJ) referente a OUTUBRO/2025, conforme documentos do SEI 2025.025360.</t>
  </si>
  <si>
    <t>3617/2025</t>
  </si>
  <si>
    <t>2025.025360</t>
  </si>
  <si>
    <t>84.468.636/0001-52</t>
  </si>
  <si>
    <t>Liquidação da NE nº 2025NE0001651 - Ref. serviço de locação de imóvel na Rua São Luiz, 624 e Av. Jornalista Umberto Calderaro Filho, 175, Manaus/AM (CA 029/2024-MP/PGJ) relativo a OUTUBRO/2025 conforme documentos no PI-SEI 2025.024352.</t>
  </si>
  <si>
    <t>RECIBO 086/2025</t>
  </si>
  <si>
    <t>3645/2025</t>
  </si>
  <si>
    <t>2025024352</t>
  </si>
  <si>
    <t>Liquidação da NE nº 2025NE0002433 - Ref. serviço de locação de imóvel na Rua São Luiz, 624 e Av. Jornalista Umberto Calderaro Filho, 175, Manaus/AM (CA 029/2024-MP/PGJ) relativo a OUTUBRO/2025 conforme documentos no PI-SEI 2025.024352.</t>
  </si>
  <si>
    <t>3651/2025</t>
  </si>
  <si>
    <t>2025.024352</t>
  </si>
  <si>
    <t>SAMUEL MENDES DA SILVA</t>
  </si>
  <si>
    <t>Liquidação da NE nº 2025NE0000423 - Ref. locação de imóvel localizado Av. Francisco de Paula, 141, Tancredo Neves, Juruá/AM (CA N° 004/2021-MP/PGJ) relativo ao período de OUTUBRO/2025, conforme documentos do SEI 2025.024335.</t>
  </si>
  <si>
    <t>3727/2025</t>
  </si>
  <si>
    <t>2025.024335</t>
  </si>
  <si>
    <t>TENELANDIA RODRIGUES DE MATOS OLIVEIRA</t>
  </si>
  <si>
    <t>Liquidação da NE nº 2025NE0001653 - Ref. locação de imóvel Ipixuna/AM (CA 034/2024 - MP/PGJ) relativo a OUTUBRO/2025 conforme documentos no SEI 2025.024070.</t>
  </si>
  <si>
    <t>3728/2025</t>
  </si>
  <si>
    <t>2025.024070</t>
  </si>
  <si>
    <t>Liquidação da NE nº 2025NE0001637 - Ref. serviço de locação do imóvel situado na Rua Belo Horizonte, n° 500, Aleixo (CA 016/2020-MP/PGJ - 4ºT.A.) relativo a OUTUBRO/2025, conforme documentos no SEI 2025.025253.</t>
  </si>
  <si>
    <t>3742/2025</t>
  </si>
  <si>
    <t>2025.025253</t>
  </si>
  <si>
    <t>Liquidação da NE nº 2025NE0001861 - Ref. serviço de locação do imóvel situado na Rua Belo Horizonte, n° 500, Aleixo (CA 016/2020-MP/PGJ - 4ºT.A.) relativo a OUTUBRO/2025, conforme documentos no SEI 2025.025253.</t>
  </si>
  <si>
    <t>3743/2025</t>
  </si>
  <si>
    <t>Fonte da informação: Sistema eletronico de informações (SEI) e sistema AFI. DOF/MPAM.</t>
  </si>
  <si>
    <t>FUNDAMENTO LEGAL: Lei nº 4.320/1964, art. 63; Decreto nº 93.872/1986, art. 36; Lei nº</t>
  </si>
  <si>
    <t>8.666/1993 art. 73; Lei nº 14.129/2021, art. 29, § 2º, VI; Lei nº 14.133/2021, arts. 140 e 141, § 3º; e</t>
  </si>
  <si>
    <t>Instrução Normativa nº 2/2016 do Ministério do Planejamento, art. 3º.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</si>
</sst>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6" formatCode="[$-416]d/m/yyyy"/>
    <numFmt numFmtId="167" formatCode="_-&quot;R$ &quot;* #,##0.00_-;&quot;-R$ &quot;* #,##0.00_-;_-&quot;R$ &quot;* \-??_-;_-@_-"/>
  </numFmts>
  <fonts count="13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Liberation Sans1"/>
      <family val="2"/>
      <charset val="1"/>
    </font>
    <font>
      <b/>
      <sz val="14"/>
      <color rgb="FFFF0000"/>
      <name val="Arial1"/>
      <charset val="1"/>
    </font>
    <font>
      <b/>
      <sz val="16"/>
      <color rgb="FF000000"/>
      <name val="Arial1"/>
      <charset val="1"/>
    </font>
    <font>
      <b/>
      <sz val="16"/>
      <name val="Arial1"/>
      <charset val="1"/>
    </font>
    <font>
      <b/>
      <sz val="14"/>
      <color rgb="FF000000"/>
      <name val="Arial"/>
      <family val="2"/>
      <charset val="1"/>
    </font>
    <font>
      <b/>
      <sz val="14"/>
      <color rgb="FF2A6099"/>
      <name val="Arial"/>
      <family val="2"/>
      <charset val="1"/>
    </font>
    <font>
      <b/>
      <sz val="14"/>
      <name val="Arial"/>
      <family val="2"/>
      <charset val="1"/>
    </font>
    <font>
      <b/>
      <sz val="12"/>
      <color rgb="FFFFFFFF"/>
      <name val="Arial1"/>
      <charset val="1"/>
    </font>
    <font>
      <sz val="11"/>
      <name val="Calibri"/>
      <family val="2"/>
    </font>
    <font>
      <u/>
      <sz val="11"/>
      <color rgb="FF0000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00000"/>
        <bgColor rgb="FFC00000"/>
      </patternFill>
    </fill>
    <fill>
      <patternFill patternType="solid">
        <fgColor rgb="FF808080"/>
        <bgColor rgb="FF969696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167" fontId="1" fillId="0" borderId="0" applyBorder="0" applyProtection="0"/>
    <xf numFmtId="0" fontId="12" fillId="0" borderId="0" applyBorder="0" applyProtection="0"/>
    <xf numFmtId="0" fontId="3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4" fillId="0" borderId="0" xfId="3" applyNumberFormat="1" applyFont="1" applyAlignment="1">
      <alignment horizontal="right" vertical="center"/>
    </xf>
    <xf numFmtId="0" fontId="4" fillId="0" borderId="0" xfId="3" applyFont="1" applyAlignment="1">
      <alignment horizontal="right" vertical="center"/>
    </xf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 wrapText="1"/>
    </xf>
    <xf numFmtId="0" fontId="7" fillId="0" borderId="1" xfId="3" applyFont="1" applyBorder="1" applyAlignment="1">
      <alignment horizontal="left"/>
    </xf>
    <xf numFmtId="0" fontId="9" fillId="0" borderId="1" xfId="3" applyFont="1" applyBorder="1" applyAlignment="1">
      <alignment horizontal="left" wrapText="1"/>
    </xf>
    <xf numFmtId="0" fontId="9" fillId="0" borderId="1" xfId="3" applyFont="1" applyBorder="1" applyAlignment="1">
      <alignment horizontal="center" vertical="center" wrapText="1"/>
    </xf>
    <xf numFmtId="0" fontId="10" fillId="2" borderId="2" xfId="3" applyFont="1" applyFill="1" applyBorder="1" applyAlignment="1">
      <alignment horizontal="center" vertical="center" wrapText="1"/>
    </xf>
    <xf numFmtId="0" fontId="10" fillId="2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2" applyBorder="1" applyAlignment="1">
      <alignment wrapText="1"/>
    </xf>
    <xf numFmtId="0" fontId="12" fillId="0" borderId="2" xfId="2" applyBorder="1" applyAlignment="1">
      <alignment horizontal="center" vertical="center"/>
    </xf>
    <xf numFmtId="166" fontId="11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167" fontId="11" fillId="0" borderId="2" xfId="1" applyFont="1" applyBorder="1" applyAlignment="1" applyProtection="1">
      <alignment vertical="center"/>
    </xf>
    <xf numFmtId="166" fontId="11" fillId="0" borderId="2" xfId="0" applyNumberFormat="1" applyFont="1" applyBorder="1" applyAlignment="1">
      <alignment horizontal="center" vertical="center" wrapText="1"/>
    </xf>
    <xf numFmtId="49" fontId="11" fillId="0" borderId="2" xfId="0" quotePrefix="1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2" fillId="0" borderId="3" xfId="2" applyBorder="1" applyAlignment="1">
      <alignment wrapText="1"/>
    </xf>
    <xf numFmtId="0" fontId="12" fillId="0" borderId="3" xfId="2" applyBorder="1" applyAlignment="1">
      <alignment horizontal="center" vertical="center"/>
    </xf>
    <xf numFmtId="166" fontId="11" fillId="0" borderId="3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167" fontId="11" fillId="0" borderId="3" xfId="1" applyFont="1" applyBorder="1" applyAlignment="1" applyProtection="1">
      <alignment vertical="center"/>
    </xf>
    <xf numFmtId="166" fontId="11" fillId="0" borderId="3" xfId="0" applyNumberFormat="1" applyFont="1" applyBorder="1" applyAlignment="1">
      <alignment horizontal="center" vertical="center" wrapText="1"/>
    </xf>
    <xf numFmtId="49" fontId="11" fillId="0" borderId="3" xfId="0" quotePrefix="1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4" fontId="0" fillId="0" borderId="2" xfId="0" applyNumberFormat="1" applyBorder="1" applyAlignment="1">
      <alignment vertical="center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9" fontId="0" fillId="0" borderId="2" xfId="0" applyNumberFormat="1" applyBorder="1" applyAlignment="1">
      <alignment vertical="center"/>
    </xf>
    <xf numFmtId="2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2" fillId="0" borderId="5" xfId="2" applyBorder="1" applyAlignment="1">
      <alignment wrapText="1"/>
    </xf>
    <xf numFmtId="166" fontId="11" fillId="0" borderId="5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167" fontId="11" fillId="0" borderId="5" xfId="1" applyFont="1" applyBorder="1" applyAlignment="1" applyProtection="1">
      <alignment vertical="center"/>
    </xf>
    <xf numFmtId="166" fontId="11" fillId="0" borderId="5" xfId="0" applyNumberFormat="1" applyFont="1" applyBorder="1" applyAlignment="1">
      <alignment horizontal="center" vertical="center" wrapText="1"/>
    </xf>
    <xf numFmtId="49" fontId="11" fillId="0" borderId="5" xfId="0" quotePrefix="1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2" applyBorder="1" applyAlignment="1">
      <alignment wrapText="1"/>
    </xf>
    <xf numFmtId="0" fontId="12" fillId="0" borderId="0" xfId="2" applyBorder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67" fontId="11" fillId="0" borderId="0" xfId="1" applyFont="1" applyBorder="1" applyAlignment="1" applyProtection="1">
      <alignment vertical="center"/>
    </xf>
    <xf numFmtId="166" fontId="11" fillId="0" borderId="0" xfId="0" applyNumberFormat="1" applyFont="1" applyAlignment="1">
      <alignment horizontal="center" vertical="center" wrapText="1"/>
    </xf>
    <xf numFmtId="49" fontId="11" fillId="0" borderId="0" xfId="0" quotePrefix="1" applyNumberFormat="1" applyFont="1" applyAlignment="1">
      <alignment horizontal="center" vertical="center"/>
    </xf>
    <xf numFmtId="0" fontId="0" fillId="0" borderId="6" xfId="0" applyBorder="1" applyAlignment="1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</cellXfs>
  <cellStyles count="4">
    <cellStyle name="Hiperlink" xfId="2" builtinId="8"/>
    <cellStyle name="Moeda" xfId="1" builtinId="4"/>
    <cellStyle name="Normal" xfId="0" builtinId="0"/>
    <cellStyle name="Normal 2" xfId="3" xr:uid="{90E17C9B-4AA9-433E-898E-4C42B91AB10C}"/>
  </cellStyles>
  <dxfs count="2">
    <dxf>
      <numFmt numFmtId="165" formatCode="00&quot;.&quot;000&quot;.&quot;000&quot;/&quot;0000&quot;-&quot;00"/>
    </dxf>
    <dxf>
      <numFmt numFmtId="164" formatCode="000&quot;.&quot;000&quot;.&quot;000&quot;-&quot;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885264</xdr:colOff>
      <xdr:row>0</xdr:row>
      <xdr:rowOff>824565</xdr:rowOff>
    </xdr:to>
    <xdr:pic>
      <xdr:nvPicPr>
        <xdr:cNvPr id="2" name="Figuras 7">
          <a:extLst>
            <a:ext uri="{FF2B5EF4-FFF2-40B4-BE49-F238E27FC236}">
              <a16:creationId xmlns:a16="http://schemas.microsoft.com/office/drawing/2014/main" id="{C08A5AB7-2830-4D2F-A77A-985071128D1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666564" cy="824565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peam.sharepoint.com/sites/DOF/Shared%20Documents/General/DOF/ANO%202025/TRANSPAR&#202;NCIA/1-%20ORDEM%20CRONOL&#211;GICA%20DE%20PAGAMENTO/11.Novembro/11.ORDEM_CRONOL&#211;GICA_%20DE_%20PAGAMENTOS_NOVEMBRO.xlsx" TargetMode="External"/><Relationship Id="rId1" Type="http://schemas.openxmlformats.org/officeDocument/2006/relationships/externalLinkPath" Target="11.ORDEM_CRONOL&#211;GICA_%20DE_%20PAGAMENTOS_NOVEMB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s"/>
      <sheetName val="Locações"/>
      <sheetName val="Serviços"/>
      <sheetName val="Obras"/>
    </sheetNames>
    <sheetDataSet>
      <sheetData sheetId="0">
        <row r="2">
          <cell r="A2" t="str">
            <v>NOVEMBRO/2025</v>
          </cell>
        </row>
        <row r="37">
          <cell r="A37" t="str">
            <v>Data da última atualização: 01/12/2025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pam.mp.br/images/RECIBO_10_2025_PEDRO_04835.pdf" TargetMode="External"/><Relationship Id="rId18" Type="http://schemas.openxmlformats.org/officeDocument/2006/relationships/hyperlink" Target="https://www.mpam.mp.br/images/RECIBO_10_2025_JOZIVAN_f85a0.pdf" TargetMode="External"/><Relationship Id="rId26" Type="http://schemas.openxmlformats.org/officeDocument/2006/relationships/hyperlink" Target="https://www.mpam.mp.br/images/CT_29-2024_-_MP-PGJ_3982e.pdf" TargetMode="External"/><Relationship Id="rId39" Type="http://schemas.openxmlformats.org/officeDocument/2006/relationships/hyperlink" Target="https://www.mpam.mp.br/images/RECIBO_86_2025_COENCIL_8a65b.pdf" TargetMode="External"/><Relationship Id="rId21" Type="http://schemas.openxmlformats.org/officeDocument/2006/relationships/hyperlink" Target="https://www.mpam.mp.br/images/RECIBO_AGRUPADO_2025_MARIA_f1812.pdf" TargetMode="External"/><Relationship Id="rId34" Type="http://schemas.openxmlformats.org/officeDocument/2006/relationships/hyperlink" Target="https://www.mpam.mp.br/images/CT_12-2023_-_MP-PGJ_f3cba.pdf" TargetMode="External"/><Relationship Id="rId42" Type="http://schemas.openxmlformats.org/officeDocument/2006/relationships/hyperlink" Target="https://www.mpam.mp.br/images/RECIBO_10_2025_TENELANDIA_2512b.pdf" TargetMode="External"/><Relationship Id="rId47" Type="http://schemas.openxmlformats.org/officeDocument/2006/relationships/hyperlink" Target="https://www.mpam.mp.br/images/CT_n%C2%BA_016-2020-MP-PGJ_5f566.pdf" TargetMode="External"/><Relationship Id="rId50" Type="http://schemas.openxmlformats.org/officeDocument/2006/relationships/drawing" Target="../drawings/drawing1.xml"/><Relationship Id="rId7" Type="http://schemas.openxmlformats.org/officeDocument/2006/relationships/hyperlink" Target="https://www.mpam.mp.br/images/RECIBO_08_2025_RAFAEL_b5080.pdf" TargetMode="External"/><Relationship Id="rId2" Type="http://schemas.openxmlformats.org/officeDocument/2006/relationships/hyperlink" Target="https://www.mpam.mp.br/images/RECIBO_10_2025_MATEUS_LARISSA_4e846.pdf" TargetMode="External"/><Relationship Id="rId16" Type="http://schemas.openxmlformats.org/officeDocument/2006/relationships/hyperlink" Target="https://www.mpam.mp.br/images/RECIBO_10_2025_MARIA_ecf35.pdf" TargetMode="External"/><Relationship Id="rId29" Type="http://schemas.openxmlformats.org/officeDocument/2006/relationships/hyperlink" Target="https://www.mpam.mp.br/images/CT_014-2025_0e77a.pdf" TargetMode="External"/><Relationship Id="rId11" Type="http://schemas.openxmlformats.org/officeDocument/2006/relationships/hyperlink" Target="https://www.mpam.mp.br/images/RECIBO_084_2025_COENCIL_8e2b2.pdf" TargetMode="External"/><Relationship Id="rId24" Type="http://schemas.openxmlformats.org/officeDocument/2006/relationships/hyperlink" Target="https://www.mpam.mp.br/images/CT_12-2023_-_MP-PGJ_f3cba.pdf" TargetMode="External"/><Relationship Id="rId32" Type="http://schemas.openxmlformats.org/officeDocument/2006/relationships/hyperlink" Target="https://www.mpam.mp.br/images/CT_12-2023_-_MP-PGJ_f3cba.pdf" TargetMode="External"/><Relationship Id="rId37" Type="http://schemas.openxmlformats.org/officeDocument/2006/relationships/hyperlink" Target="https://www.mpam.mp.br/images/CT_29-2024_-_MP-PGJ_3982e.pdf" TargetMode="External"/><Relationship Id="rId40" Type="http://schemas.openxmlformats.org/officeDocument/2006/relationships/hyperlink" Target="https://www.mpam.mp.br/images/RECIBO_86_2025_COENCIL_8a65b.pdf" TargetMode="External"/><Relationship Id="rId45" Type="http://schemas.openxmlformats.org/officeDocument/2006/relationships/hyperlink" Target="https://www.mpam.mp.br/images/CT_n%C2%BA_004-2021-MP-PGJ_95ba7.pdf" TargetMode="External"/><Relationship Id="rId5" Type="http://schemas.openxmlformats.org/officeDocument/2006/relationships/hyperlink" Target="https://www.mpam.mp.br/images/CT_11-2024_-_MP-PGJ_46fc3.pdf" TargetMode="External"/><Relationship Id="rId15" Type="http://schemas.openxmlformats.org/officeDocument/2006/relationships/hyperlink" Target="https://www.mpam.mp.br/images/RECIBO_10_2025_RAFAEL_c2192.pdf" TargetMode="External"/><Relationship Id="rId23" Type="http://schemas.openxmlformats.org/officeDocument/2006/relationships/hyperlink" Target="https://www.mpam.mp.br/images/CT_014-2025_0e77a.pdf" TargetMode="External"/><Relationship Id="rId28" Type="http://schemas.openxmlformats.org/officeDocument/2006/relationships/hyperlink" Target="https://www.mpam.mp.br/images/CT_n.%C2%BA_004-2025_-_MP-PGJ_c45ec.pdf" TargetMode="External"/><Relationship Id="rId36" Type="http://schemas.openxmlformats.org/officeDocument/2006/relationships/hyperlink" Target="https://www.mpam.mp.br/images/CT_06-2023_-_MP-PGJ_07b55.pdf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www.mpam.mp.br/images/RECIBO_08_2025_MARIA_cbc55.pdf" TargetMode="External"/><Relationship Id="rId19" Type="http://schemas.openxmlformats.org/officeDocument/2006/relationships/hyperlink" Target="https://www.mpam.mp.br/images/RECIBO_09_2025_ALVES_73859.pdf" TargetMode="External"/><Relationship Id="rId31" Type="http://schemas.openxmlformats.org/officeDocument/2006/relationships/hyperlink" Target="https://www.mpam.mp.br/images/CT_n%C2%BA_016-2020-MP-PGJ_5f566.pdf" TargetMode="External"/><Relationship Id="rId44" Type="http://schemas.openxmlformats.org/officeDocument/2006/relationships/hyperlink" Target="https://www.mpam.mp.br/images/RECIBO_10_2025_ALVES_6af2c.pdf" TargetMode="External"/><Relationship Id="rId4" Type="http://schemas.openxmlformats.org/officeDocument/2006/relationships/hyperlink" Target="https://www.mpam.mp.br/images/CT_013-2025_78387.pdf" TargetMode="External"/><Relationship Id="rId9" Type="http://schemas.openxmlformats.org/officeDocument/2006/relationships/hyperlink" Target="https://www.mpam.mp.br/images/RECIBO_08_2025_MARIA_cbc55.pdf" TargetMode="External"/><Relationship Id="rId14" Type="http://schemas.openxmlformats.org/officeDocument/2006/relationships/hyperlink" Target="https://www.mpam.mp.br/images/RECIBO_10_2025_JOSIELE_9a743.pdf" TargetMode="External"/><Relationship Id="rId22" Type="http://schemas.openxmlformats.org/officeDocument/2006/relationships/hyperlink" Target="https://www.mpam.mp.br/images/CT_014-2025_0e77a.pdf" TargetMode="External"/><Relationship Id="rId27" Type="http://schemas.openxmlformats.org/officeDocument/2006/relationships/hyperlink" Target="https://www.mpam.mp.br/images/CT_035-2024_-_MP-PGJ_a6d71.pdf" TargetMode="External"/><Relationship Id="rId30" Type="http://schemas.openxmlformats.org/officeDocument/2006/relationships/hyperlink" Target="https://www.mpam.mp.br/images/CT_n%C2%BA_016-2020-MP-PGJ_5f566.pdf" TargetMode="External"/><Relationship Id="rId35" Type="http://schemas.openxmlformats.org/officeDocument/2006/relationships/hyperlink" Target="https://www.mpam.mp.br/images/CT_03-2023_-_MP-PGJ_6613a.pdf" TargetMode="External"/><Relationship Id="rId43" Type="http://schemas.openxmlformats.org/officeDocument/2006/relationships/hyperlink" Target="https://www.mpam.mp.br/images/RECIBO_10_2025_ALVES_6af2c.pdf" TargetMode="External"/><Relationship Id="rId48" Type="http://schemas.openxmlformats.org/officeDocument/2006/relationships/hyperlink" Target="https://www.mpam.mp.br/images/CT_034-2024_-_MP-PGJ_b7158.pdf" TargetMode="External"/><Relationship Id="rId8" Type="http://schemas.openxmlformats.org/officeDocument/2006/relationships/hyperlink" Target="https://www.mpam.mp.br/images/RECIBO_09_2025_RAFAEL_2709f.pdf" TargetMode="External"/><Relationship Id="rId3" Type="http://schemas.openxmlformats.org/officeDocument/2006/relationships/hyperlink" Target="https://www.mpam.mp.br/images/CT_013-2025_78387.pdf" TargetMode="External"/><Relationship Id="rId12" Type="http://schemas.openxmlformats.org/officeDocument/2006/relationships/hyperlink" Target="https://www.mpam.mp.br/images/RECIBO_10_2025_VANIAS_a3b9f.pdf" TargetMode="External"/><Relationship Id="rId17" Type="http://schemas.openxmlformats.org/officeDocument/2006/relationships/hyperlink" Target="https://www.mpam.mp.br/images/RECIBO_10_2025_MARIA_ecf35.pdf" TargetMode="External"/><Relationship Id="rId25" Type="http://schemas.openxmlformats.org/officeDocument/2006/relationships/hyperlink" Target="https://www.mpam.mp.br/images/CT_12-2023_-_MP-PGJ_f3cba.pdf" TargetMode="External"/><Relationship Id="rId33" Type="http://schemas.openxmlformats.org/officeDocument/2006/relationships/hyperlink" Target="https://www.mpam.mp.br/images/CT_12-2023_-_MP-PGJ_f3cba.pdf" TargetMode="External"/><Relationship Id="rId38" Type="http://schemas.openxmlformats.org/officeDocument/2006/relationships/hyperlink" Target="https://www.mpam.mp.br/images/CT_29-2024_-_MP-PGJ_3982e.pdf" TargetMode="External"/><Relationship Id="rId46" Type="http://schemas.openxmlformats.org/officeDocument/2006/relationships/hyperlink" Target="https://www.mpam.mp.br/images/CT_n%C2%BA_016-2020-MP-PGJ_5f566.pdf" TargetMode="External"/><Relationship Id="rId20" Type="http://schemas.openxmlformats.org/officeDocument/2006/relationships/hyperlink" Target="https://www.mpam.mp.br/images/RECIBO_09_2025_ALVES_73859.pdf" TargetMode="External"/><Relationship Id="rId41" Type="http://schemas.openxmlformats.org/officeDocument/2006/relationships/hyperlink" Target="https://www.mpam.mp.br/images/RECIBO_10_2025_SAMUEL_e264b.pdf" TargetMode="External"/><Relationship Id="rId1" Type="http://schemas.openxmlformats.org/officeDocument/2006/relationships/hyperlink" Target="https://www.mpam.mp.br/images/RECIBO_10_2025_MATEUS_LARISSA_4e846.pdf" TargetMode="External"/><Relationship Id="rId6" Type="http://schemas.openxmlformats.org/officeDocument/2006/relationships/hyperlink" Target="https://www.mpam.mp.br/images/RECIBO_10_2025_ARTUR_34f5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6419B-3314-4CDC-8275-B82C9113C2E0}">
  <dimension ref="A1:M35"/>
  <sheetViews>
    <sheetView tabSelected="1" topLeftCell="A30" zoomScale="90" zoomScaleNormal="90" workbookViewId="0">
      <selection activeCell="J48" sqref="J48"/>
    </sheetView>
  </sheetViews>
  <sheetFormatPr defaultRowHeight="15"/>
  <cols>
    <col min="1" max="1" width="10.5703125" customWidth="1"/>
    <col min="2" max="2" width="9.7109375" bestFit="1" customWidth="1"/>
    <col min="3" max="3" width="21.42578125" bestFit="1" customWidth="1"/>
    <col min="4" max="4" width="33.5703125" bestFit="1" customWidth="1"/>
    <col min="5" max="5" width="29.5703125" style="2" customWidth="1"/>
    <col min="6" max="6" width="19.7109375" style="3" bestFit="1" customWidth="1"/>
    <col min="7" max="7" width="15.5703125" bestFit="1" customWidth="1"/>
    <col min="8" max="8" width="10.7109375" hidden="1" customWidth="1"/>
    <col min="9" max="9" width="15" hidden="1" customWidth="1"/>
    <col min="10" max="10" width="16" bestFit="1" customWidth="1"/>
    <col min="11" max="11" width="14.7109375" bestFit="1" customWidth="1"/>
    <col min="12" max="12" width="15" bestFit="1" customWidth="1"/>
    <col min="13" max="13" width="12.7109375" bestFit="1" customWidth="1"/>
    <col min="14" max="14" width="15.42578125" bestFit="1" customWidth="1"/>
  </cols>
  <sheetData>
    <row r="1" spans="1:13" ht="77.099999999999994" customHeight="1">
      <c r="C1" s="1"/>
      <c r="D1" s="1"/>
      <c r="G1" s="4"/>
      <c r="H1" s="4"/>
      <c r="I1" s="4"/>
      <c r="J1" s="1"/>
    </row>
    <row r="2" spans="1:13" ht="18">
      <c r="A2" s="5" t="str">
        <f>[1]Bens!A2</f>
        <v>NOVEMBRO/2025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20.25">
      <c r="A3" s="7" t="s">
        <v>0</v>
      </c>
      <c r="B3" s="7"/>
      <c r="C3" s="7"/>
      <c r="D3" s="7"/>
      <c r="E3" s="8"/>
      <c r="G3" s="4"/>
      <c r="H3" s="4"/>
      <c r="I3" s="4"/>
      <c r="J3" s="1"/>
    </row>
    <row r="5" spans="1:13" ht="18">
      <c r="A5" s="9" t="s">
        <v>1</v>
      </c>
      <c r="B5" s="9"/>
      <c r="C5" s="9"/>
      <c r="D5" s="9"/>
      <c r="E5" s="10"/>
      <c r="F5" s="11"/>
      <c r="G5" s="9"/>
      <c r="H5" s="9"/>
      <c r="I5" s="9"/>
      <c r="J5" s="9"/>
      <c r="K5" s="9"/>
      <c r="L5" s="9"/>
    </row>
    <row r="6" spans="1:13" ht="31.5">
      <c r="A6" s="12" t="s">
        <v>2</v>
      </c>
      <c r="B6" s="12" t="s">
        <v>3</v>
      </c>
      <c r="C6" s="13" t="s">
        <v>4</v>
      </c>
      <c r="D6" s="13" t="s">
        <v>5</v>
      </c>
      <c r="E6" s="13" t="s">
        <v>6</v>
      </c>
      <c r="F6" s="13" t="s">
        <v>7</v>
      </c>
      <c r="G6" s="12" t="s">
        <v>8</v>
      </c>
      <c r="H6" s="14" t="s">
        <v>9</v>
      </c>
      <c r="I6" s="14" t="s">
        <v>10</v>
      </c>
      <c r="J6" s="13" t="s">
        <v>11</v>
      </c>
      <c r="K6" s="13" t="s">
        <v>12</v>
      </c>
      <c r="L6" s="13" t="s">
        <v>13</v>
      </c>
      <c r="M6" s="13" t="s">
        <v>14</v>
      </c>
    </row>
    <row r="7" spans="1:13" ht="120">
      <c r="A7" s="15" t="s">
        <v>15</v>
      </c>
      <c r="B7" s="16">
        <v>1</v>
      </c>
      <c r="C7" s="17">
        <v>78259746204</v>
      </c>
      <c r="D7" s="18" t="s">
        <v>16</v>
      </c>
      <c r="E7" s="19" t="s">
        <v>17</v>
      </c>
      <c r="F7" s="20" t="s">
        <v>18</v>
      </c>
      <c r="G7" s="21">
        <v>45964</v>
      </c>
      <c r="H7" s="22" t="s">
        <v>19</v>
      </c>
      <c r="I7" s="23">
        <v>2500</v>
      </c>
      <c r="J7" s="24">
        <v>45965</v>
      </c>
      <c r="K7" s="18" t="s">
        <v>20</v>
      </c>
      <c r="L7" s="23">
        <v>2500</v>
      </c>
      <c r="M7" s="25" t="s">
        <v>21</v>
      </c>
    </row>
    <row r="8" spans="1:13" ht="120">
      <c r="A8" s="15" t="s">
        <v>15</v>
      </c>
      <c r="B8" s="16">
        <v>2</v>
      </c>
      <c r="C8" s="17">
        <v>1055078223</v>
      </c>
      <c r="D8" s="18" t="s">
        <v>22</v>
      </c>
      <c r="E8" s="19" t="s">
        <v>23</v>
      </c>
      <c r="F8" s="20" t="s">
        <v>18</v>
      </c>
      <c r="G8" s="21">
        <v>45964</v>
      </c>
      <c r="H8" s="22" t="s">
        <v>24</v>
      </c>
      <c r="I8" s="23">
        <v>2500</v>
      </c>
      <c r="J8" s="24">
        <v>45965</v>
      </c>
      <c r="K8" s="18" t="s">
        <v>20</v>
      </c>
      <c r="L8" s="23">
        <v>2500</v>
      </c>
      <c r="M8" s="22" t="s">
        <v>21</v>
      </c>
    </row>
    <row r="9" spans="1:13" ht="120">
      <c r="A9" s="15" t="s">
        <v>15</v>
      </c>
      <c r="B9" s="16">
        <v>3</v>
      </c>
      <c r="C9" s="16">
        <v>60192496204</v>
      </c>
      <c r="D9" s="18" t="s">
        <v>25</v>
      </c>
      <c r="E9" s="19" t="s">
        <v>26</v>
      </c>
      <c r="F9" s="20" t="s">
        <v>18</v>
      </c>
      <c r="G9" s="21">
        <v>45964</v>
      </c>
      <c r="H9" s="22" t="s">
        <v>27</v>
      </c>
      <c r="I9" s="23">
        <v>5500</v>
      </c>
      <c r="J9" s="24">
        <v>45965</v>
      </c>
      <c r="K9" s="18" t="s">
        <v>20</v>
      </c>
      <c r="L9" s="23">
        <f>436.79+5063.21</f>
        <v>5500</v>
      </c>
      <c r="M9" s="22" t="s">
        <v>28</v>
      </c>
    </row>
    <row r="10" spans="1:13" ht="135">
      <c r="A10" s="15" t="s">
        <v>15</v>
      </c>
      <c r="B10" s="16">
        <v>4</v>
      </c>
      <c r="C10" s="16">
        <v>631311297</v>
      </c>
      <c r="D10" s="18" t="s">
        <v>29</v>
      </c>
      <c r="E10" s="19" t="s">
        <v>30</v>
      </c>
      <c r="F10" s="20" t="s">
        <v>31</v>
      </c>
      <c r="G10" s="21">
        <v>45965</v>
      </c>
      <c r="H10" s="22" t="s">
        <v>32</v>
      </c>
      <c r="I10" s="23">
        <v>4000</v>
      </c>
      <c r="J10" s="24">
        <v>45965</v>
      </c>
      <c r="K10" s="18" t="s">
        <v>20</v>
      </c>
      <c r="L10" s="23">
        <f>114.76+3885.24</f>
        <v>4000</v>
      </c>
      <c r="M10" s="25" t="s">
        <v>33</v>
      </c>
    </row>
    <row r="11" spans="1:13" ht="135">
      <c r="A11" s="15" t="s">
        <v>15</v>
      </c>
      <c r="B11" s="16">
        <v>5</v>
      </c>
      <c r="C11" s="16">
        <v>631311297</v>
      </c>
      <c r="D11" s="18" t="s">
        <v>29</v>
      </c>
      <c r="E11" s="19" t="s">
        <v>34</v>
      </c>
      <c r="F11" s="20" t="s">
        <v>35</v>
      </c>
      <c r="G11" s="21">
        <v>45965</v>
      </c>
      <c r="H11" s="22" t="s">
        <v>36</v>
      </c>
      <c r="I11" s="23">
        <v>4000</v>
      </c>
      <c r="J11" s="24">
        <v>45965</v>
      </c>
      <c r="K11" s="18" t="s">
        <v>20</v>
      </c>
      <c r="L11" s="23">
        <f>1009.53+2990.47</f>
        <v>4000</v>
      </c>
      <c r="M11" s="25" t="s">
        <v>37</v>
      </c>
    </row>
    <row r="12" spans="1:13" ht="90">
      <c r="A12" s="15" t="s">
        <v>15</v>
      </c>
      <c r="B12" s="16">
        <v>6</v>
      </c>
      <c r="C12" s="16">
        <v>40746380291</v>
      </c>
      <c r="D12" s="18" t="s">
        <v>38</v>
      </c>
      <c r="E12" s="19" t="s">
        <v>39</v>
      </c>
      <c r="F12" s="20" t="s">
        <v>31</v>
      </c>
      <c r="G12" s="21">
        <v>45965</v>
      </c>
      <c r="H12" s="22" t="s">
        <v>40</v>
      </c>
      <c r="I12" s="23">
        <v>2711</v>
      </c>
      <c r="J12" s="24">
        <v>45965</v>
      </c>
      <c r="K12" s="18" t="s">
        <v>20</v>
      </c>
      <c r="L12" s="23">
        <v>2711</v>
      </c>
      <c r="M12" s="25" t="s">
        <v>41</v>
      </c>
    </row>
    <row r="13" spans="1:13" ht="105">
      <c r="A13" s="15" t="s">
        <v>15</v>
      </c>
      <c r="B13" s="16">
        <v>7</v>
      </c>
      <c r="C13" s="16">
        <v>40746380291</v>
      </c>
      <c r="D13" s="18" t="s">
        <v>38</v>
      </c>
      <c r="E13" s="19" t="s">
        <v>42</v>
      </c>
      <c r="F13" s="20" t="s">
        <v>35</v>
      </c>
      <c r="G13" s="21">
        <v>45965</v>
      </c>
      <c r="H13" s="22" t="s">
        <v>43</v>
      </c>
      <c r="I13" s="23">
        <v>2711</v>
      </c>
      <c r="J13" s="24">
        <v>45965</v>
      </c>
      <c r="K13" s="18" t="s">
        <v>20</v>
      </c>
      <c r="L13" s="23">
        <f>415.34+2295.66</f>
        <v>2711</v>
      </c>
      <c r="M13" s="25" t="s">
        <v>44</v>
      </c>
    </row>
    <row r="14" spans="1:13" ht="150">
      <c r="A14" s="15" t="s">
        <v>15</v>
      </c>
      <c r="B14" s="16">
        <v>8</v>
      </c>
      <c r="C14" s="17">
        <v>84468636000152</v>
      </c>
      <c r="D14" s="18" t="s">
        <v>45</v>
      </c>
      <c r="E14" s="19" t="s">
        <v>46</v>
      </c>
      <c r="F14" s="20" t="s">
        <v>47</v>
      </c>
      <c r="G14" s="21">
        <v>45967</v>
      </c>
      <c r="H14" s="22" t="s">
        <v>48</v>
      </c>
      <c r="I14" s="23">
        <v>126546.51</v>
      </c>
      <c r="J14" s="24">
        <v>45967</v>
      </c>
      <c r="K14" s="18" t="s">
        <v>20</v>
      </c>
      <c r="L14" s="23">
        <f>6074.23+120472.28</f>
        <v>126546.51</v>
      </c>
      <c r="M14" s="25" t="s">
        <v>49</v>
      </c>
    </row>
    <row r="15" spans="1:13" ht="120">
      <c r="A15" s="15" t="s">
        <v>15</v>
      </c>
      <c r="B15" s="16">
        <v>9</v>
      </c>
      <c r="C15" s="17">
        <v>3146650215</v>
      </c>
      <c r="D15" s="18" t="s">
        <v>50</v>
      </c>
      <c r="E15" s="19" t="s">
        <v>51</v>
      </c>
      <c r="F15" s="20" t="s">
        <v>18</v>
      </c>
      <c r="G15" s="21">
        <v>45967</v>
      </c>
      <c r="H15" s="22" t="s">
        <v>52</v>
      </c>
      <c r="I15" s="23">
        <v>32901.86</v>
      </c>
      <c r="J15" s="24">
        <v>45968</v>
      </c>
      <c r="K15" s="18" t="s">
        <v>20</v>
      </c>
      <c r="L15" s="23">
        <f>7972.31+24929.55</f>
        <v>32901.86</v>
      </c>
      <c r="M15" s="25" t="s">
        <v>53</v>
      </c>
    </row>
    <row r="16" spans="1:13" ht="120">
      <c r="A16" s="15" t="s">
        <v>15</v>
      </c>
      <c r="B16" s="16">
        <v>10</v>
      </c>
      <c r="C16" s="17">
        <v>44132310230</v>
      </c>
      <c r="D16" s="18" t="s">
        <v>54</v>
      </c>
      <c r="E16" s="19" t="s">
        <v>55</v>
      </c>
      <c r="F16" s="20" t="s">
        <v>18</v>
      </c>
      <c r="G16" s="21">
        <v>45967</v>
      </c>
      <c r="H16" s="22" t="s">
        <v>56</v>
      </c>
      <c r="I16" s="23">
        <v>4000</v>
      </c>
      <c r="J16" s="24">
        <v>45968</v>
      </c>
      <c r="K16" s="18" t="s">
        <v>20</v>
      </c>
      <c r="L16" s="23">
        <f>114.76+3885.24</f>
        <v>4000</v>
      </c>
      <c r="M16" s="25" t="s">
        <v>57</v>
      </c>
    </row>
    <row r="17" spans="1:13" ht="120">
      <c r="A17" s="15" t="s">
        <v>15</v>
      </c>
      <c r="B17" s="16">
        <v>11</v>
      </c>
      <c r="C17" s="17">
        <v>5828884000190</v>
      </c>
      <c r="D17" s="18" t="s">
        <v>58</v>
      </c>
      <c r="E17" s="19" t="s">
        <v>59</v>
      </c>
      <c r="F17" s="20" t="s">
        <v>35</v>
      </c>
      <c r="G17" s="21">
        <v>45967</v>
      </c>
      <c r="H17" s="22" t="s">
        <v>60</v>
      </c>
      <c r="I17" s="23">
        <v>30095.55</v>
      </c>
      <c r="J17" s="24">
        <v>45968</v>
      </c>
      <c r="K17" s="18" t="s">
        <v>20</v>
      </c>
      <c r="L17" s="23">
        <f>1444.58+28650.97</f>
        <v>30095.550000000003</v>
      </c>
      <c r="M17" s="25" t="s">
        <v>61</v>
      </c>
    </row>
    <row r="18" spans="1:13" ht="120">
      <c r="A18" s="15" t="s">
        <v>15</v>
      </c>
      <c r="B18" s="16">
        <v>12</v>
      </c>
      <c r="C18" s="17">
        <v>5828884000190</v>
      </c>
      <c r="D18" s="18" t="s">
        <v>58</v>
      </c>
      <c r="E18" s="19" t="s">
        <v>62</v>
      </c>
      <c r="F18" s="20" t="s">
        <v>63</v>
      </c>
      <c r="G18" s="21">
        <v>45967</v>
      </c>
      <c r="H18" s="22" t="s">
        <v>64</v>
      </c>
      <c r="I18" s="23">
        <v>81199.86</v>
      </c>
      <c r="J18" s="24">
        <v>45968</v>
      </c>
      <c r="K18" s="18" t="s">
        <v>20</v>
      </c>
      <c r="L18" s="23">
        <f>3897.59+77302.27</f>
        <v>81199.86</v>
      </c>
      <c r="M18" s="25" t="s">
        <v>61</v>
      </c>
    </row>
    <row r="19" spans="1:13" ht="137.25" customHeight="1">
      <c r="A19" s="15" t="s">
        <v>15</v>
      </c>
      <c r="B19" s="16">
        <v>13</v>
      </c>
      <c r="C19" s="17">
        <v>40746380291</v>
      </c>
      <c r="D19" s="18" t="s">
        <v>38</v>
      </c>
      <c r="E19" s="19" t="s">
        <v>65</v>
      </c>
      <c r="F19" s="20" t="s">
        <v>66</v>
      </c>
      <c r="G19" s="21">
        <v>45974</v>
      </c>
      <c r="H19" s="22" t="s">
        <v>67</v>
      </c>
      <c r="I19" s="23">
        <v>7046.31</v>
      </c>
      <c r="J19" s="24">
        <v>45975</v>
      </c>
      <c r="K19" s="18" t="s">
        <v>20</v>
      </c>
      <c r="L19" s="23">
        <f>1937.74+5108.57</f>
        <v>7046.3099999999995</v>
      </c>
      <c r="M19" s="25" t="s">
        <v>68</v>
      </c>
    </row>
    <row r="20" spans="1:13" ht="135">
      <c r="A20" s="15" t="s">
        <v>15</v>
      </c>
      <c r="B20" s="16">
        <v>14</v>
      </c>
      <c r="C20" s="17">
        <v>5155244250</v>
      </c>
      <c r="D20" s="18" t="s">
        <v>69</v>
      </c>
      <c r="E20" s="19" t="s">
        <v>70</v>
      </c>
      <c r="F20" s="20" t="s">
        <v>18</v>
      </c>
      <c r="G20" s="21">
        <v>45974</v>
      </c>
      <c r="H20" s="22" t="s">
        <v>71</v>
      </c>
      <c r="I20" s="23">
        <v>1900</v>
      </c>
      <c r="J20" s="24">
        <v>45975</v>
      </c>
      <c r="K20" s="18" t="s">
        <v>20</v>
      </c>
      <c r="L20" s="23">
        <v>1900</v>
      </c>
      <c r="M20" s="25" t="s">
        <v>72</v>
      </c>
    </row>
    <row r="21" spans="1:13" ht="135">
      <c r="A21" s="15" t="s">
        <v>15</v>
      </c>
      <c r="B21" s="16">
        <v>15</v>
      </c>
      <c r="C21" s="17">
        <v>631311297</v>
      </c>
      <c r="D21" s="18" t="s">
        <v>29</v>
      </c>
      <c r="E21" s="19" t="s">
        <v>73</v>
      </c>
      <c r="F21" s="20" t="s">
        <v>18</v>
      </c>
      <c r="G21" s="21">
        <v>45974</v>
      </c>
      <c r="H21" s="22" t="s">
        <v>74</v>
      </c>
      <c r="I21" s="23">
        <v>4000</v>
      </c>
      <c r="J21" s="24">
        <v>45975</v>
      </c>
      <c r="K21" s="18" t="s">
        <v>20</v>
      </c>
      <c r="L21" s="23">
        <f>1100+2900</f>
        <v>4000</v>
      </c>
      <c r="M21" s="25" t="s">
        <v>75</v>
      </c>
    </row>
    <row r="22" spans="1:13" ht="105">
      <c r="A22" s="15" t="s">
        <v>15</v>
      </c>
      <c r="B22" s="16">
        <v>16</v>
      </c>
      <c r="C22" s="17">
        <v>40746380291</v>
      </c>
      <c r="D22" s="18" t="s">
        <v>38</v>
      </c>
      <c r="E22" s="19" t="s">
        <v>76</v>
      </c>
      <c r="F22" s="20" t="s">
        <v>18</v>
      </c>
      <c r="G22" s="21">
        <v>45980</v>
      </c>
      <c r="H22" s="22" t="s">
        <v>77</v>
      </c>
      <c r="I22" s="23">
        <v>1591.38</v>
      </c>
      <c r="J22" s="24">
        <v>45980</v>
      </c>
      <c r="K22" s="18" t="s">
        <v>20</v>
      </c>
      <c r="L22" s="23">
        <f>964.34+627.04</f>
        <v>1591.38</v>
      </c>
      <c r="M22" s="25" t="s">
        <v>78</v>
      </c>
    </row>
    <row r="23" spans="1:13" ht="105">
      <c r="A23" s="15" t="s">
        <v>15</v>
      </c>
      <c r="B23" s="16">
        <v>17</v>
      </c>
      <c r="C23" s="17">
        <v>40746380291</v>
      </c>
      <c r="D23" s="18" t="s">
        <v>38</v>
      </c>
      <c r="E23" s="19" t="s">
        <v>79</v>
      </c>
      <c r="F23" s="20" t="s">
        <v>18</v>
      </c>
      <c r="G23" s="21">
        <v>45980</v>
      </c>
      <c r="H23" s="22" t="s">
        <v>80</v>
      </c>
      <c r="I23" s="23">
        <v>1915.31</v>
      </c>
      <c r="J23" s="24">
        <v>45980</v>
      </c>
      <c r="K23" s="18" t="s">
        <v>20</v>
      </c>
      <c r="L23" s="23">
        <v>1915.31</v>
      </c>
      <c r="M23" s="25" t="s">
        <v>78</v>
      </c>
    </row>
    <row r="24" spans="1:13" ht="120">
      <c r="A24" s="15" t="s">
        <v>15</v>
      </c>
      <c r="B24" s="16">
        <v>18</v>
      </c>
      <c r="C24" s="26">
        <v>45629331272</v>
      </c>
      <c r="D24" s="27" t="s">
        <v>81</v>
      </c>
      <c r="E24" s="28" t="s">
        <v>82</v>
      </c>
      <c r="F24" s="29" t="s">
        <v>18</v>
      </c>
      <c r="G24" s="30">
        <v>45980</v>
      </c>
      <c r="H24" s="31" t="s">
        <v>83</v>
      </c>
      <c r="I24" s="32">
        <v>6400</v>
      </c>
      <c r="J24" s="33">
        <v>45980</v>
      </c>
      <c r="K24" s="27" t="s">
        <v>20</v>
      </c>
      <c r="L24" s="32">
        <f>684.29+5715.71</f>
        <v>6400</v>
      </c>
      <c r="M24" s="34" t="s">
        <v>84</v>
      </c>
    </row>
    <row r="25" spans="1:13" ht="150">
      <c r="A25" s="15" t="s">
        <v>15</v>
      </c>
      <c r="B25" s="35">
        <v>19</v>
      </c>
      <c r="C25" s="36" t="s">
        <v>85</v>
      </c>
      <c r="D25" s="37" t="s">
        <v>45</v>
      </c>
      <c r="E25" s="19" t="s">
        <v>86</v>
      </c>
      <c r="F25" s="20" t="s">
        <v>87</v>
      </c>
      <c r="G25" s="38">
        <v>45986</v>
      </c>
      <c r="H25" s="39" t="s">
        <v>88</v>
      </c>
      <c r="I25" s="40">
        <v>59055.040000000001</v>
      </c>
      <c r="J25" s="41">
        <v>45987</v>
      </c>
      <c r="K25" s="42"/>
      <c r="L25" s="40">
        <f>6074.23+52980.81</f>
        <v>59055.039999999994</v>
      </c>
      <c r="M25" s="43" t="s">
        <v>89</v>
      </c>
    </row>
    <row r="26" spans="1:13" ht="150">
      <c r="A26" s="15" t="s">
        <v>15</v>
      </c>
      <c r="B26" s="16">
        <v>20</v>
      </c>
      <c r="C26" s="44">
        <v>84468636000152</v>
      </c>
      <c r="D26" s="45" t="s">
        <v>45</v>
      </c>
      <c r="E26" s="46" t="s">
        <v>90</v>
      </c>
      <c r="F26" s="20" t="s">
        <v>87</v>
      </c>
      <c r="G26" s="47">
        <v>45986</v>
      </c>
      <c r="H26" s="48" t="s">
        <v>91</v>
      </c>
      <c r="I26" s="49">
        <v>67491.47</v>
      </c>
      <c r="J26" s="50">
        <v>45987</v>
      </c>
      <c r="K26" s="45" t="s">
        <v>20</v>
      </c>
      <c r="L26" s="49">
        <f>67491.47</f>
        <v>67491.47</v>
      </c>
      <c r="M26" s="51" t="s">
        <v>92</v>
      </c>
    </row>
    <row r="27" spans="1:13" ht="135">
      <c r="A27" s="15" t="s">
        <v>15</v>
      </c>
      <c r="B27" s="16">
        <v>21</v>
      </c>
      <c r="C27" s="17">
        <v>81838018115</v>
      </c>
      <c r="D27" s="18" t="s">
        <v>93</v>
      </c>
      <c r="E27" s="19" t="s">
        <v>94</v>
      </c>
      <c r="F27" s="20" t="s">
        <v>18</v>
      </c>
      <c r="G27" s="21">
        <v>45988</v>
      </c>
      <c r="H27" s="22" t="s">
        <v>95</v>
      </c>
      <c r="I27" s="23">
        <v>3478.08</v>
      </c>
      <c r="J27" s="24">
        <v>45989</v>
      </c>
      <c r="K27" s="18" t="s">
        <v>20</v>
      </c>
      <c r="L27" s="23">
        <f>36.47+3441.61</f>
        <v>3478.08</v>
      </c>
      <c r="M27" s="25" t="s">
        <v>96</v>
      </c>
    </row>
    <row r="28" spans="1:13" ht="105">
      <c r="A28" s="15" t="s">
        <v>15</v>
      </c>
      <c r="B28" s="16">
        <v>22</v>
      </c>
      <c r="C28" s="17">
        <v>56718608220</v>
      </c>
      <c r="D28" s="18" t="s">
        <v>97</v>
      </c>
      <c r="E28" s="19" t="s">
        <v>98</v>
      </c>
      <c r="F28" s="20" t="s">
        <v>18</v>
      </c>
      <c r="G28" s="21">
        <v>45988</v>
      </c>
      <c r="H28" s="22" t="s">
        <v>99</v>
      </c>
      <c r="I28" s="23">
        <v>5800</v>
      </c>
      <c r="J28" s="24">
        <v>45989</v>
      </c>
      <c r="K28" s="18" t="s">
        <v>20</v>
      </c>
      <c r="L28" s="23">
        <f>519.29+5280.71</f>
        <v>5800</v>
      </c>
      <c r="M28" s="25" t="s">
        <v>100</v>
      </c>
    </row>
    <row r="29" spans="1:13" ht="135">
      <c r="A29" s="15" t="s">
        <v>15</v>
      </c>
      <c r="B29" s="16">
        <v>23</v>
      </c>
      <c r="C29" s="17">
        <v>5828884000190</v>
      </c>
      <c r="D29" s="18" t="s">
        <v>58</v>
      </c>
      <c r="E29" s="19" t="s">
        <v>101</v>
      </c>
      <c r="F29" s="20" t="s">
        <v>18</v>
      </c>
      <c r="G29" s="21">
        <v>45989</v>
      </c>
      <c r="H29" s="22" t="s">
        <v>102</v>
      </c>
      <c r="I29" s="23">
        <v>14999.85</v>
      </c>
      <c r="J29" s="24">
        <v>45989</v>
      </c>
      <c r="K29" s="18" t="s">
        <v>20</v>
      </c>
      <c r="L29" s="23">
        <f>5568+9431.85</f>
        <v>14999.85</v>
      </c>
      <c r="M29" s="25" t="s">
        <v>103</v>
      </c>
    </row>
    <row r="30" spans="1:13" ht="135">
      <c r="A30" s="15" t="s">
        <v>15</v>
      </c>
      <c r="B30" s="16">
        <v>24</v>
      </c>
      <c r="C30" s="17">
        <v>5828884000190</v>
      </c>
      <c r="D30" s="18" t="s">
        <v>58</v>
      </c>
      <c r="E30" s="19" t="s">
        <v>104</v>
      </c>
      <c r="F30" s="20" t="s">
        <v>18</v>
      </c>
      <c r="G30" s="21">
        <v>45989</v>
      </c>
      <c r="H30" s="22" t="s">
        <v>105</v>
      </c>
      <c r="I30" s="23">
        <v>101000.15</v>
      </c>
      <c r="J30" s="24">
        <v>45989</v>
      </c>
      <c r="K30" s="18" t="s">
        <v>20</v>
      </c>
      <c r="L30" s="23">
        <v>101000.15</v>
      </c>
      <c r="M30" s="25" t="s">
        <v>103</v>
      </c>
    </row>
    <row r="31" spans="1:13">
      <c r="A31" s="52" t="s">
        <v>106</v>
      </c>
      <c r="B31" s="53"/>
      <c r="C31" s="54"/>
      <c r="D31" s="55"/>
      <c r="E31" s="56"/>
      <c r="F31" s="57"/>
      <c r="G31" s="58"/>
      <c r="H31" s="59"/>
      <c r="I31" s="60"/>
      <c r="J31" s="61"/>
      <c r="K31" s="55"/>
      <c r="L31" s="60"/>
      <c r="M31" s="62"/>
    </row>
    <row r="32" spans="1:13">
      <c r="A32" s="63" t="str">
        <f>[1]Bens!A37</f>
        <v>Data da última atualização: 01/12/2025</v>
      </c>
      <c r="B32" s="64"/>
      <c r="C32" s="4"/>
      <c r="D32" s="1"/>
    </row>
    <row r="33" spans="1:4">
      <c r="A33" s="65" t="s">
        <v>107</v>
      </c>
      <c r="B33" s="65"/>
      <c r="C33" s="65"/>
      <c r="D33" s="65"/>
    </row>
    <row r="34" spans="1:4">
      <c r="A34" s="65" t="s">
        <v>108</v>
      </c>
      <c r="B34" s="65"/>
      <c r="C34" s="65"/>
      <c r="D34" s="65"/>
    </row>
    <row r="35" spans="1:4">
      <c r="A35" s="65" t="s">
        <v>109</v>
      </c>
      <c r="B35" s="65"/>
      <c r="C35" s="65"/>
      <c r="D35" s="1"/>
    </row>
  </sheetData>
  <mergeCells count="1">
    <mergeCell ref="A2:M2"/>
  </mergeCells>
  <conditionalFormatting sqref="C7:C24 C26:C31">
    <cfRule type="cellIs" dxfId="1" priority="1" operator="between">
      <formula>111111111</formula>
      <formula>99999999999</formula>
    </cfRule>
    <cfRule type="cellIs" dxfId="0" priority="2" operator="between">
      <formula>111111111111</formula>
      <formula>99999999999999</formula>
    </cfRule>
  </conditionalFormatting>
  <hyperlinks>
    <hyperlink ref="F7" r:id="rId1" xr:uid="{798AD017-1222-4B33-B166-C59EB583B583}"/>
    <hyperlink ref="F8" r:id="rId2" xr:uid="{CF2A1233-A783-4266-8B16-DF4B15147FAF}"/>
    <hyperlink ref="E7" r:id="rId3" xr:uid="{F8B8D8AB-8DCA-45A5-BE54-9241320914AE}"/>
    <hyperlink ref="E8" r:id="rId4" xr:uid="{407100A8-59A1-48FD-9E46-908043BC2C22}"/>
    <hyperlink ref="E9" r:id="rId5" xr:uid="{7E74154A-3C97-4981-8E37-D1BAA227B8EE}"/>
    <hyperlink ref="F9" r:id="rId6" xr:uid="{5EABB246-C722-4D84-8147-A416A4A0FA6B}"/>
    <hyperlink ref="F10" r:id="rId7" xr:uid="{18F1A499-2D52-4F30-9E2E-58144BBA3527}"/>
    <hyperlink ref="F11" r:id="rId8" xr:uid="{2D1D2BD8-AD47-418A-95EC-2B198EE96BC9}"/>
    <hyperlink ref="F12" r:id="rId9" xr:uid="{D40532D2-20A7-40E4-8FF5-8DF5B03E19B8}"/>
    <hyperlink ref="F13" r:id="rId10" xr:uid="{6D3EEC0A-3228-4C83-987E-1DC63D36464E}"/>
    <hyperlink ref="F14" r:id="rId11" xr:uid="{BA96A43B-0E01-4D78-B0F7-D2843F04770B}"/>
    <hyperlink ref="F15" r:id="rId12" xr:uid="{5883E192-32B5-485E-9C56-34CB8421A835}"/>
    <hyperlink ref="F16" r:id="rId13" xr:uid="{DB02AD4C-7944-4812-A2B8-88FC5EC45EEC}"/>
    <hyperlink ref="F20" r:id="rId14" xr:uid="{AA44B6E0-84EE-4E54-B562-C166DDB70734}"/>
    <hyperlink ref="F21" r:id="rId15" xr:uid="{4967DE69-B5CE-4836-8EDF-1BB0123DCC4B}"/>
    <hyperlink ref="F22" r:id="rId16" xr:uid="{17F33470-4AFD-4767-A087-765D1B3BCD2B}"/>
    <hyperlink ref="F23" r:id="rId17" xr:uid="{BDE898F2-1311-42CE-97B1-BCD8BF3FEC5C}"/>
    <hyperlink ref="F24" r:id="rId18" xr:uid="{9F557239-446B-407D-A58A-C3F0AF77B418}"/>
    <hyperlink ref="F17" r:id="rId19" xr:uid="{1CD951A3-E1DC-4D60-8565-A6A4F821063E}"/>
    <hyperlink ref="F18" r:id="rId20" xr:uid="{148C9D6B-4313-41EB-AEAA-A374C61E4939}"/>
    <hyperlink ref="F19" r:id="rId21" xr:uid="{ECD3F238-25A4-4896-981C-E377FDB370D9}"/>
    <hyperlink ref="E10" r:id="rId22" xr:uid="{59F078AD-87F3-4AC5-942A-421BCA0E619E}"/>
    <hyperlink ref="E11" r:id="rId23" xr:uid="{C9D4AC13-90AF-48A0-B40A-59BCEEB7496C}"/>
    <hyperlink ref="E12" r:id="rId24" xr:uid="{BE182EC5-89BC-4AD8-A491-33A3CA78F94F}"/>
    <hyperlink ref="E13" r:id="rId25" xr:uid="{9EF1EEF8-5738-41EB-809F-A5362A512555}"/>
    <hyperlink ref="E14" r:id="rId26" xr:uid="{92D1F262-E36C-45C6-ADFC-A0364C748B40}"/>
    <hyperlink ref="E15" r:id="rId27" xr:uid="{42B6EEE2-A9EC-4CA9-B49F-53DE49CD3294}"/>
    <hyperlink ref="E16" r:id="rId28" xr:uid="{94353320-4CBF-4A84-AFBA-CF8A8E3AC32E}"/>
    <hyperlink ref="E21" r:id="rId29" xr:uid="{3A9809C4-3887-4552-BB8E-98D5AECB80CB}"/>
    <hyperlink ref="E17" r:id="rId30" xr:uid="{C6DDC550-709D-42C3-B8F2-46F193D6CFA2}"/>
    <hyperlink ref="E18" r:id="rId31" xr:uid="{C2579A6C-B6B4-41FB-BE7C-9AABABF88142}"/>
    <hyperlink ref="E19" r:id="rId32" xr:uid="{13F1A551-66EF-47E0-BD43-F8E652B75412}"/>
    <hyperlink ref="E22" r:id="rId33" xr:uid="{F105954F-A6DB-498C-96B8-9A57C9CE2A54}"/>
    <hyperlink ref="E23" r:id="rId34" xr:uid="{F11C8235-5635-4613-AD8B-76B1A1E43EE2}"/>
    <hyperlink ref="E20" r:id="rId35" xr:uid="{00AB6DFD-4607-4494-850A-BA9DE63764BF}"/>
    <hyperlink ref="E24" r:id="rId36" xr:uid="{EF72EAF4-7EA7-4EB7-91ED-38E026503C13}"/>
    <hyperlink ref="E25" r:id="rId37" xr:uid="{CDAB8C8C-14C6-4985-A144-1C10C087FFA4}"/>
    <hyperlink ref="E26" r:id="rId38" xr:uid="{859D2BFF-8E68-4BD3-96C2-3F7F7ADDEAD7}"/>
    <hyperlink ref="F25" r:id="rId39" xr:uid="{DAB27B94-BE0B-41FD-9E68-7C705A108F70}"/>
    <hyperlink ref="F26" r:id="rId40" xr:uid="{094E6C99-A7BE-49CD-A082-E2CFB46F9C09}"/>
    <hyperlink ref="F27" r:id="rId41" xr:uid="{1F5EB2A4-DED0-4990-937F-4366DFE0DAB0}"/>
    <hyperlink ref="F28" r:id="rId42" xr:uid="{60E4FBEA-CA5C-4901-930E-24A32E7A2FD6}"/>
    <hyperlink ref="F29" r:id="rId43" xr:uid="{B32DF467-0AE9-4E9C-BDE8-49582ED5D916}"/>
    <hyperlink ref="F30" r:id="rId44" xr:uid="{CD639130-A5D2-4171-832C-817575CBC5EC}"/>
    <hyperlink ref="E27" r:id="rId45" xr:uid="{B772915D-5AF7-46E9-BE4C-36EAC8AA49A2}"/>
    <hyperlink ref="E29" r:id="rId46" xr:uid="{40E4733E-456D-41B7-AC04-B04428373834}"/>
    <hyperlink ref="E30" r:id="rId47" xr:uid="{02B06DE4-AFAD-4B2C-BB33-05F09AC7E9F4}"/>
    <hyperlink ref="E28" r:id="rId48" xr:uid="{21531558-CE9F-4F76-9499-7B26F89C143E}"/>
  </hyperlinks>
  <pageMargins left="0.511811024" right="0.511811024" top="0.78740157499999996" bottom="0.78740157499999996" header="0.31496062000000002" footer="0.31496062000000002"/>
  <pageSetup scale="40" orientation="portrait" r:id="rId49"/>
  <drawing r:id="rId5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54657dfbff9f0e7a2e9c12e19a768a2c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bd8fb0dcfd9f0f6a5b29528ad129269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Props1.xml><?xml version="1.0" encoding="utf-8"?>
<ds:datastoreItem xmlns:ds="http://schemas.openxmlformats.org/officeDocument/2006/customXml" ds:itemID="{A36D2CB7-CCFD-48C5-827D-75A96AA0580A}"/>
</file>

<file path=customXml/itemProps2.xml><?xml version="1.0" encoding="utf-8"?>
<ds:datastoreItem xmlns:ds="http://schemas.openxmlformats.org/officeDocument/2006/customXml" ds:itemID="{96C1717E-C81B-425E-B218-12949DCD563E}"/>
</file>

<file path=customXml/itemProps3.xml><?xml version="1.0" encoding="utf-8"?>
<ds:datastoreItem xmlns:ds="http://schemas.openxmlformats.org/officeDocument/2006/customXml" ds:itemID="{CD5B11F9-07AC-4287-910B-E119D4EF92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Locações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de Freitas Barbosa</dc:creator>
  <cp:lastModifiedBy>Sabrina de Freitas Barbosa</cp:lastModifiedBy>
  <dcterms:created xsi:type="dcterms:W3CDTF">2025-12-01T14:41:26Z</dcterms:created>
  <dcterms:modified xsi:type="dcterms:W3CDTF">2025-12-01T14:41:47Z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</Properties>
</file>