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09.Setembro\"/>
    </mc:Choice>
  </mc:AlternateContent>
  <bookViews>
    <workbookView xWindow="0" yWindow="0" windowWidth="24000" windowHeight="9735"/>
  </bookViews>
  <sheets>
    <sheet name="Serviços" sheetId="1" r:id="rId1"/>
  </sheets>
  <externalReferences>
    <externalReference r:id="rId2"/>
  </externalReferences>
  <definedNames>
    <definedName name="_xlnm.Print_Area" localSheetId="0">Serviços!$A$1:$M$56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  <c r="L48" i="1"/>
  <c r="L47" i="1"/>
  <c r="L46" i="1"/>
  <c r="L45" i="1"/>
  <c r="L44" i="1"/>
  <c r="L42" i="1"/>
  <c r="L39" i="1"/>
  <c r="L38" i="1"/>
  <c r="L37" i="1"/>
  <c r="L35" i="1"/>
  <c r="L28" i="1"/>
  <c r="L23" i="1"/>
  <c r="L22" i="1"/>
  <c r="L21" i="1"/>
  <c r="L20" i="1"/>
  <c r="L14" i="1"/>
  <c r="L13" i="1"/>
  <c r="L12" i="1"/>
  <c r="L8" i="1"/>
  <c r="A2" i="1"/>
</calcChain>
</file>

<file path=xl/sharedStrings.xml><?xml version="1.0" encoding="utf-8"?>
<sst xmlns="http://schemas.openxmlformats.org/spreadsheetml/2006/main" count="363" uniqueCount="239">
  <si>
    <t>ORDEM CRONOLÓGICA DE PAGAMENTOS – PGJ/AM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</si>
  <si>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</si>
  <si>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</si>
  <si>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</si>
  <si>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</si>
  <si>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</si>
  <si>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</si>
  <si>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</si>
  <si>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</si>
  <si>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</si>
  <si>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</si>
  <si>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</si>
  <si>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</si>
  <si>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</si>
  <si>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</si>
  <si>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SETEMBRO</t>
  </si>
  <si>
    <t>SIDI SERVIÇOS DE COMUNICAÇAO LTDA  ME</t>
  </si>
  <si>
    <t>Liquidação da NE nº 2022NE0000092 - Ref. a serviços de conectividade ponto a ponto em fibra óptica, referente ao mês de Junho/2022, conforme NFS-e nº 8365 e demais documentos do PI-SEI 2022.016770.</t>
  </si>
  <si>
    <t>8365/2022</t>
  </si>
  <si>
    <t>2551/2022</t>
  </si>
  <si>
    <t>-</t>
  </si>
  <si>
    <t>2022.016770</t>
  </si>
  <si>
    <t>SOFTPLAN PLANEJAMENTO E SISTEMAS LTDA</t>
  </si>
  <si>
    <t>Liquidação da NE n. 2022NE0000083 - Referente a serviço de sustentação à PGJ/AM, relativo a julho de 2022, conforme contrato nº 019/2021/PGJ, NFSe nº 468467 e SEI nº 2022.017045.</t>
  </si>
  <si>
    <t>468467/2022</t>
  </si>
  <si>
    <t>2578/2022</t>
  </si>
  <si>
    <t>2022.017045</t>
  </si>
  <si>
    <t>OI S.A.</t>
  </si>
  <si>
    <t>Liquidação da NE n. 2022NE0000080 - Referente a Serviço Telefônico Fixo Comutado - STFC à PGJ/AM, relativo a agosto de 2022, conforme contrato nº 035/2018/PGJ - 4º TA, Fatura nº 300039270191 e SEI nº 2022.016569.</t>
  </si>
  <si>
    <t>Fatura nº 0300039270191/2022</t>
  </si>
  <si>
    <t>2582/2022</t>
  </si>
  <si>
    <t>2022.016569</t>
  </si>
  <si>
    <t>Liquidação da NE n. 2022NE0000080 - Referente a Serviço Telefônico Fixo Comutado - STFC à PGJ/AM, relativo a agosto de 2022, conforme contrato nº 035/2018/PGJ - 4º TA, Fatura nº 300039270190 e SEI nº 2022.016570.</t>
  </si>
  <si>
    <t>Fatura nº 0300039270190/2022</t>
  </si>
  <si>
    <t>2584/2022</t>
  </si>
  <si>
    <t>2022.016570</t>
  </si>
  <si>
    <t xml:space="preserve">08848656000170 </t>
  </si>
  <si>
    <t xml:space="preserve">SERVICO AUTONOMO DE AGUA E ESGOTO DE IRANDUBA </t>
  </si>
  <si>
    <t>Liquidação da NE n. 2022NE0000538 - Referente a serviços de água potável e coleta de esgoto à sede da PGJ em Iranduba, relativo a julho e agosto de 2022, conforme contrato nº 007/2021/PGJ, Boletim de Arrecadação nº 1203201 e SEI nº 2022.017019.</t>
  </si>
  <si>
    <t>Fatura nº 1203201/2022</t>
  </si>
  <si>
    <t>2596/2022</t>
  </si>
  <si>
    <t>2022.017019</t>
  </si>
  <si>
    <t>82845322000104</t>
  </si>
  <si>
    <t>Liquidação da NE n. 2022NE0000083 - Referente a serviço de suporte de primeiro nível à PGJ/AM, relativo a julho de 2022, conforme contrato nº 019/2021/PGJ, NFSe nº 468355 e SEI nº 2022.016582.</t>
  </si>
  <si>
    <t>468355/2022</t>
  </si>
  <si>
    <t>2603/2022</t>
  </si>
  <si>
    <t>2022.016582</t>
  </si>
  <si>
    <t xml:space="preserve">07797967000195 </t>
  </si>
  <si>
    <t>NP TECNOLOGIA E GESTAO DE DADOS LTDA</t>
  </si>
  <si>
    <t>Liquidação da NE n. 2022NE0001501 - Referente a assinatura de acesso ao sistema Banco de Preços à PGJ/AM, pelo período de 12 meses, conforme NFSe n° 5832 e SEI nº 2022.017470.</t>
  </si>
  <si>
    <t>5832/2022</t>
  </si>
  <si>
    <t>2606/2022</t>
  </si>
  <si>
    <t>2022.017470</t>
  </si>
  <si>
    <t>Liquidação da NE nº 2022NE0000083 - Ref. a serviço de Garantia de Evolução Tecnológica e Funcional - GETF, correspondente ao período de Julho/2022, nos termos do CA 019/2021, conforme NFS-e 468354 e demais documentos do PI-SEI 2022.016581.</t>
  </si>
  <si>
    <t>468354/2022</t>
  </si>
  <si>
    <t>2623/2022</t>
  </si>
  <si>
    <t>2022.016581</t>
  </si>
  <si>
    <t>Liquidação da NE nº 2022NE0000769 - Ref. a serviços de rede privada, com tecnologia VPN IP/MPLS e fornecimento de acesso a internet, referente ao mês de agosto/2022, conforme Fatura 300039274111 (0888925) e demais documentos no PI 2022.016996.(1/2)</t>
  </si>
  <si>
    <t>Fatura nº 0300039274111 /2022</t>
  </si>
  <si>
    <t>2625/2022</t>
  </si>
  <si>
    <t>2022.016996</t>
  </si>
  <si>
    <t>76535764000143</t>
  </si>
  <si>
    <t>Liquidação da NE nº 2022NE0000770 - Ref. a serviços de rede privada, com tecnologia VPN IP/MPLS e fornecimento de acesso a internet, referente ao mês de agosto/2022, conforme Fatura 300039274111 (0888925) e demais documentos no PI 2022.016996.(2/2)</t>
  </si>
  <si>
    <t>2626/2022</t>
  </si>
  <si>
    <t>10181964000137</t>
  </si>
  <si>
    <t>OCA  VIAGENS E TURISMO DA AMAZONIA LIMITADA</t>
  </si>
  <si>
    <t>Liquidação da NE n. 2022NE0000066 - Referente a serviços em agenciamento de viagens, relativo a agosto de 2022, conforme contrato nº 023/2021/PGJ, Fatura nº 56720 e SEI nº 2022.017701. Parte (1/2)</t>
  </si>
  <si>
    <t>Fatura nº 56720/2022</t>
  </si>
  <si>
    <t>2636/2022</t>
  </si>
  <si>
    <t>2022.017701</t>
  </si>
  <si>
    <t>Liquidação da NE n. 2022NE0001554 - Referente a serviços em agenciamento de viagens, relativo a agosto de 2022, conforme contrato nº 023/2021/PGJ, Fatura nº 56720 e SEI nº 2022.017701. Parte (2/2)</t>
  </si>
  <si>
    <t>2637/2022</t>
  </si>
  <si>
    <t xml:space="preserve">04301769000109 </t>
  </si>
  <si>
    <t>FUNDO DE MODERNIZAÇÃO E REAPARELHAMENTO DO PODER JUDICIARIO ESTADUAL</t>
  </si>
  <si>
    <t>Liquidação da NE n. 2022NE0000711 - Referente a pagamento de cessão onerosa de espaços do Tribunal de Justiça do Amazonas, relativo a agosto de 2022, conforme contrato nº 001/2021/TJ e SEI nº 2022.017187.</t>
  </si>
  <si>
    <t>Memorando nº 99</t>
  </si>
  <si>
    <t>2638/2022</t>
  </si>
  <si>
    <t>2022.017187</t>
  </si>
  <si>
    <t>Liquidação da NE n. 2022NE0000084 - Referente a serviço sobre a infraestrutura à PGJ/AM, relativo a julho de 2022, conforme contrato nº 019/2021/PGJ, DANFPSe nº 468356 e SEI nº 2022.016585.</t>
  </si>
  <si>
    <t>468356/2022</t>
  </si>
  <si>
    <t>2642/2022</t>
  </si>
  <si>
    <t>2022.016585</t>
  </si>
  <si>
    <t>WERDEN ENGENHARIA E CONSTRUÇÕES LTDA</t>
  </si>
  <si>
    <t>Liquidação da NE n. 2021NE0001698 - Referente a serviço de mão-de-obra especializada e material para a execução do serviço à PGJ/AM, conforme PE nº 4.014/2021-CPL/MPAM/PGJ-SRP, NFSe nº 749 e SEI nº 2022.013513.</t>
  </si>
  <si>
    <t>749/2022</t>
  </si>
  <si>
    <t>2643/2022</t>
  </si>
  <si>
    <t>2022.013513</t>
  </si>
  <si>
    <t>T N NETO EIRELI</t>
  </si>
  <si>
    <t>Liquidação da NE n. 2022NE0000071 - Referente a serviços de manutenção preventiva e corretiva aos veículos oficiais da PGJ/AM, relativo a agosto de 2022, conforme contrato nº 024/2018/PGJ - 3º TA, NFSe nº 1907 e SEI nº 2022.016168.</t>
  </si>
  <si>
    <t>1907/2022</t>
  </si>
  <si>
    <t>2657/2022</t>
  </si>
  <si>
    <t>2022.016168</t>
  </si>
  <si>
    <t xml:space="preserve">12715889000172 </t>
  </si>
  <si>
    <t xml:space="preserve"> CASA NOVA ENGENHARIA E CONSULTORIA LTDA  ME</t>
  </si>
  <si>
    <t>Liquidação da NE n. 2022NE0000859 - Referente a serviços de manutenção preventiva e corretiva da ETE da PGJ/AM, relativo a 15ª medição, conforme contrato nº 008/2021/PGJ, NFSe nº 407 e SEI nº 2022.017339.</t>
  </si>
  <si>
    <t>407/2022</t>
  </si>
  <si>
    <t>2663/2022</t>
  </si>
  <si>
    <t>2022.017339</t>
  </si>
  <si>
    <t xml:space="preserve">02341467000120 </t>
  </si>
  <si>
    <t xml:space="preserve"> AMAZONAS ENERGIA S/A</t>
  </si>
  <si>
    <t>Liquidação da NE n. 2022NE0000143 - Referente a fornecimento de energia elétrica para a Sede da PGJ e Prédio Adm., relativo a agosto de 2022, conf. contrato nº 002/2019/PGJ - 3º TA, Fatura Agrupada nº 0086993-7 e SEI nº 2022.017699.</t>
  </si>
  <si>
    <t>Fatura nº 0086993-7/08/2022</t>
  </si>
  <si>
    <t>2664/2022</t>
  </si>
  <si>
    <t>2022.017699</t>
  </si>
  <si>
    <t>Liquidação da NE n. 2022NE0000051 - Ref. a fornec. de energia elétrica para as Unidades Descentralizadas da capital e interior, relativo a agosto de 2022, conforme contrato nº 005/2021/PGJ, Fatura Agrupada nº 0086746-2 e SEI nº 2022.017700.</t>
  </si>
  <si>
    <t>Fatura nº 0086746-2/08/2022</t>
  </si>
  <si>
    <t>2665/2022</t>
  </si>
  <si>
    <t>2022.017700</t>
  </si>
  <si>
    <t>Liquidação da NE n. 2022NE0000052 - Referente a fornecimento de energia elétrica à Unidade Descentralizada do MPAM, relativo a agosto de 2022, conforme contrato nº 010/2021/PGJ, Fatura nº 62822694 e SEI nº 2022.017462.</t>
  </si>
  <si>
    <t>Fatura nº 62822694/2022</t>
  </si>
  <si>
    <t>2673/2022</t>
  </si>
  <si>
    <t>2022.017462</t>
  </si>
  <si>
    <t xml:space="preserve">11379887000197 </t>
  </si>
  <si>
    <t xml:space="preserve"> EFICAZ ASSESSORIA DE COMUNICAÇÃO LTDA</t>
  </si>
  <si>
    <t>Liquidação da NE n. 2022NE0000192 - Referente a serviços de mailing e clipping jornalístico online à PGJ/AM, relativo a agosto de 2022, conforme contrato nº 001/2022/PGJ, NFSe nº 1072 e SEI nº 2022.017331.</t>
  </si>
  <si>
    <t>1072/2022</t>
  </si>
  <si>
    <t>2674/2022</t>
  </si>
  <si>
    <t>2022.017331</t>
  </si>
  <si>
    <t>Liquidação da NE n. 2022NE0001277 - Referente a serviços de manutenção preventiva e corretiva aos veículos oficiais da PGJ/AM, relativo a agosto de 2022, conforme contrato nº 024/2018/PGJ - 4º TA, NFSe nº 1919 e SEI nº 2022.017437.</t>
  </si>
  <si>
    <t>1919/2022</t>
  </si>
  <si>
    <t>2702/2022</t>
  </si>
  <si>
    <t>2022.017437</t>
  </si>
  <si>
    <t>Liquidação da NE n. 2022NE0000711 - Referente a pagamento de cessão onerosa de espaços do Tribunal de Justiça do Amazonas, relativo ao período de março a julho de 2022, conforme contrato nº 001/2021/TJ e SEI nº 2022.017210.</t>
  </si>
  <si>
    <t>Memorando nº 100</t>
  </si>
  <si>
    <t>2704/2022</t>
  </si>
  <si>
    <t>2022.017210</t>
  </si>
  <si>
    <t xml:space="preserve">18535079000110 </t>
  </si>
  <si>
    <t xml:space="preserve"> SP SECURITY COMERCIO DE PRODUTOS DE INFORMATICA EIRELI</t>
  </si>
  <si>
    <t>Liquidação da NE n. 2022NE0000713 - Ref. a fornec. e instalação de equip., com material e mão de obra (incluindo treinamento), ao prédio do MPAM na comarca de Boca do Acre, conforme contrato 007/2022/PGJ, NFe 2 e SEI 2022.016390.</t>
  </si>
  <si>
    <t>2/2022</t>
  </si>
  <si>
    <t>2707/2022</t>
  </si>
  <si>
    <t>2022.016390</t>
  </si>
  <si>
    <t xml:space="preserve">04406195000125 </t>
  </si>
  <si>
    <t xml:space="preserve"> COSAMA COMPANHIA DE SANEAMENTO DO AMAZONAS</t>
  </si>
  <si>
    <t>Liquidação da NE n. 2022NE0000056 - Referente a fornecimento de água potável à promotoria de Tabatinga, relativo a agosto de 2022, conforme contrato nº 004/2021/PGJ, Fatura nº 04943082022-2 e SEI nº 2022.018344.</t>
  </si>
  <si>
    <t>Fatura nº 04943082022-2</t>
  </si>
  <si>
    <t>2744/2022</t>
  </si>
  <si>
    <t>2022.018344</t>
  </si>
  <si>
    <t>Liquidação da NE n. 2022NE0000056 - Referente a fornecimento de água potável à promotoria de Carauari, relativo a agosto de 2022, conforme contrato nº 004/2021/PGJ, Fatura nº 17246082022-5 e SEI nº 2022.018344.</t>
  </si>
  <si>
    <t>Fatura nº 17246082022-5</t>
  </si>
  <si>
    <t>2745/2022</t>
  </si>
  <si>
    <t>Liquidação da NE n. 2022NE0000056 - Referente a fornecimento de água potável à promotoria de Codajás, relativo a agosto de 2022, conforme contrato nº 004/2021/PGJ, Fatura nº 28487082022-2 e SEI nº 2022.018344.</t>
  </si>
  <si>
    <t>Fatura nº 28487082022-2</t>
  </si>
  <si>
    <t>2747/2022</t>
  </si>
  <si>
    <t>Liquidação da NE n. 2022NE0000056 - Referente a fornecimento de água potável à promotoria de Autazes, relativo a agosto de 2022, conforme contrato nº 004/2021/PGJ, Fatura nº 22098082022-3 e SEI nº 2022.018344.</t>
  </si>
  <si>
    <t>Fatura nº 22098082022-3</t>
  </si>
  <si>
    <t>2748/2022</t>
  </si>
  <si>
    <t xml:space="preserve">05885398000104 </t>
  </si>
  <si>
    <t xml:space="preserve"> MAPROTEM MANAUS VIG. E PROTEÇAO ELET. MONITORADA LTDA</t>
  </si>
  <si>
    <t>Liquidação da NE n. 2022NE0000584 - Referente a manutenção preventiva/corretiva do grupo gerador que atende o edifício anexo adm. da PGJ/AM, relativo a agosto de 2022, conforme contrato 006/2021/PGJ, NFSe 7121 e SEI 2022.017914.</t>
  </si>
  <si>
    <t>7121/2022</t>
  </si>
  <si>
    <t>2750/2022</t>
  </si>
  <si>
    <t>2022.017914</t>
  </si>
  <si>
    <t xml:space="preserve">14711258000100 </t>
  </si>
  <si>
    <t xml:space="preserve"> ORBITY COMÉRCIO DE MATERIAL PUBLICITÁRIO LTDA - EPP</t>
  </si>
  <si>
    <t>Liquidação da NE nº 2022NE0001757 - ref. a confecção de placa de identificação para a 12.ª Procuradoria de Justiça - DR. AGUINELO BALBI JUNIOR, conforme NFSe 1018 e demais documentos do PI 2020.020509.</t>
  </si>
  <si>
    <t>1018/2022</t>
  </si>
  <si>
    <t>2782/2022</t>
  </si>
  <si>
    <t>2020.020509</t>
  </si>
  <si>
    <t xml:space="preserve">28194238000114 </t>
  </si>
  <si>
    <t xml:space="preserve"> TOKYO SERVICOS AUTOMOTIVOS</t>
  </si>
  <si>
    <t>Liquidação da NE n. 2022NE0000585 - Referente a pagamento da franquia de seguro do veículo oficial Toyota Corolla, de placa OAN-0494, da PGJ/AM, conforme NFSe nº 1 e SEI nº 2022.016989.</t>
  </si>
  <si>
    <t>01/2022</t>
  </si>
  <si>
    <t>2837/2022</t>
  </si>
  <si>
    <t>2022.016989</t>
  </si>
  <si>
    <t xml:space="preserve">04407920000180 </t>
  </si>
  <si>
    <t xml:space="preserve"> PRODAM PROCESSAMENTO DE DADOS AMAZONAS SA</t>
  </si>
  <si>
    <t>Liquidação da NE n. 2022NE0000059 - Referente a execução de sistemas AJURI à PGJ/AM, relativo a junho de 2022, conforme contrato nº 012/2021/PGJ, NFSe nº 30487 e SEI nº 2022.018401.</t>
  </si>
  <si>
    <t>30487/2022</t>
  </si>
  <si>
    <t>2838/2022</t>
  </si>
  <si>
    <t>2022.018401</t>
  </si>
  <si>
    <t>Liquidação da NE n. 2022NE0000737 - Referente a execução de sistemas AJURI, relativo a agosto de 2022, conforme contrato nº 012/2021/PGJ - 1º TA, NFSe nº 32133 e SEI nº 2022.018350.</t>
  </si>
  <si>
    <t>32133/2022</t>
  </si>
  <si>
    <t>2841/2022</t>
  </si>
  <si>
    <t>2022.018350</t>
  </si>
  <si>
    <t xml:space="preserve">02558157000162 </t>
  </si>
  <si>
    <t xml:space="preserve"> TELEFONICA BRASIL S.A.</t>
  </si>
  <si>
    <t>Liquidação da NE n. 2022NE0000804 - Referente a serviço de telefonia móvel à PGJ/AM, relativo a julho de 2022, conforme contrato nº 011/2018/PGJ - 4º TA, Fatura nº 0345991343 e SEI nº 2022.014857.</t>
  </si>
  <si>
    <t>Fatura nº 0345991343-06/2022</t>
  </si>
  <si>
    <t>2849/2022</t>
  </si>
  <si>
    <t>2022.014857</t>
  </si>
  <si>
    <t>Liquidação da NE n. 2022NE0000804 - Referente a serviço de telefonia móvel à PGJ/AM, relativo a agosto de 2022, conforme contrato nº 011/2018/PGJ - 4º TA, Fatura nº 0345991343 e SEI nº 2022.018881.</t>
  </si>
  <si>
    <t>Fatura nº 0345991343-08/2022</t>
  </si>
  <si>
    <t>2850/2022</t>
  </si>
  <si>
    <t>2022.018881</t>
  </si>
  <si>
    <t xml:space="preserve">02037069000115 </t>
  </si>
  <si>
    <t xml:space="preserve"> G REFRIGERAÇAO COM E SERV DE REFRIGERAÇAO LTDA  ME</t>
  </si>
  <si>
    <t>Liquidação da NE n. 2022NE0000721 - Referente a serviços de manutenção em equipamentos de refrigeração à PGJ/AM, relativo a junho de 2022, conforme contrato nº 010/2017/PGJ - 5º TA, NFSe nº 2392 e SEI nº 2022.017248.</t>
  </si>
  <si>
    <t>2392/2022</t>
  </si>
  <si>
    <t>2855/2022</t>
  </si>
  <si>
    <t>2022.017248</t>
  </si>
  <si>
    <t>Falta INSS 3.162,49</t>
  </si>
  <si>
    <t xml:space="preserve">08329433000105 </t>
  </si>
  <si>
    <t xml:space="preserve"> GIBBOR BRASIL PUBLICIDADE E PROPAGANDA LTDA</t>
  </si>
  <si>
    <t>Liquidação da NE n. 2022NE0000820 - Referente a serviço de publicação dos atos oficiais e notas de interesse público da PGJ/AM, relativo a julho de 2022, conforme contrato nº 011/2021/PGJ - 1º TA, NFSe nº 1860 e SEI nº 2022.016671.</t>
  </si>
  <si>
    <t>1860/2022</t>
  </si>
  <si>
    <t>2856/2022</t>
  </si>
  <si>
    <t>2022.016671</t>
  </si>
  <si>
    <t>Liquidação da NE n. 2022NE0000737 - Referente a execução de sistemas AJURI à PGJ/AM, relativo a julho de 2022, conforme contrato nº 012/2021/PGJ - 1º T.A., NFSe nº 31165 e SEI nº 2022.018618.</t>
  </si>
  <si>
    <t>31165/2022</t>
  </si>
  <si>
    <t>2857/2022</t>
  </si>
  <si>
    <t>2022.018618</t>
  </si>
  <si>
    <t xml:space="preserve">61198164000160 </t>
  </si>
  <si>
    <t xml:space="preserve"> PORTO SEGURO COMPANHIA DE SEGUROS GERAIS</t>
  </si>
  <si>
    <t>Liquidação da NE n. 2022NE0000591 - Ref. a seguro contra acidentes pessoais aos estagiários da PGJ/AM (capital e interior), relativo a julho e agosto de 2022, conf. contrato 005/2021/PGJ - 1º TA, Faturas 6522631478 e 6522631486 e SEI 2022.017488.</t>
  </si>
  <si>
    <t>Faturas nº 6522631478 e 6522631486</t>
  </si>
  <si>
    <t>2871/2022</t>
  </si>
  <si>
    <t>2022.017488</t>
  </si>
  <si>
    <t xml:space="preserve">12891300000197 </t>
  </si>
  <si>
    <t>JF TECNOLOGIA LTDA -ME</t>
  </si>
  <si>
    <t>Liquidação da NE n. 2022NE0000978 - Referente a serviços continuados de limpeza e conservação à PGJ/AM, relativo a agosto de 2022, conforme contrato nº 010/2020/PGJ - 3º TA, NFSe nº 4388 e SEI nº 2022.017630.</t>
  </si>
  <si>
    <t>4388/2022</t>
  </si>
  <si>
    <t>2875/2022</t>
  </si>
  <si>
    <t>2022.017630</t>
  </si>
  <si>
    <t>FALTA INSS R$ 17.023,12</t>
  </si>
  <si>
    <t>Liquidação da NE n. 2022NE0001819 - Referente a fornecimento de energia elétrica a PGJ/AM pela AMAZONAS DISTRIBUIDORA DE ENERGIA S/A, relativo a Junho, Julho e Agosto/2022, Faturas nº 10251294/2022 e 62082016/2022 e SEI nº 2022.002944.</t>
  </si>
  <si>
    <t>Faturas nº 10251294/2022 e 62082016/2022</t>
  </si>
  <si>
    <t>2876/2022</t>
  </si>
  <si>
    <t>2022.002944</t>
  </si>
  <si>
    <t xml:space="preserve">20129563000191 </t>
  </si>
  <si>
    <t xml:space="preserve">NP TREINAMENTOS E CURSOS LTDA - ME </t>
  </si>
  <si>
    <t>Liquidação da NE n. 2022NE0001502 - Ref. a participação do servidor Felipe Beiragrande da Costa no Curso Formação de Preços nas Contratações Públicas, realizado nos dias 12 e 13 de setembro de 2022, conf. NFSe nº 358 e SEI nº 2022.018462.</t>
  </si>
  <si>
    <t>358/2022</t>
  </si>
  <si>
    <t>2877/2022</t>
  </si>
  <si>
    <t>2022.018462</t>
  </si>
  <si>
    <t xml:space="preserve">07244008000223 </t>
  </si>
  <si>
    <t xml:space="preserve"> EYES NWHERE SISTEMAS INTELIGENTES DE IMAGEM LTDA</t>
  </si>
  <si>
    <t>Liquidação da NE n. 2022NE0000063 - Referente a serviços de conectividade ponto a ponto em fibra óptica à PGJ/AM, relativo a agosto de 2022, conforme contrato nº 001/2021/PGJ, NFSC nº 3243 e SEI nº 2022.017475.</t>
  </si>
  <si>
    <t>3243/2022</t>
  </si>
  <si>
    <t>2878/2022</t>
  </si>
  <si>
    <t>2022.017475</t>
  </si>
  <si>
    <t>Liquidação da NE n. 2021NE0001917 - Referente a serviços de acesso dedicado à internet com proteção Anti-DDoS à PGJ/AM, relativo a agosto de 2022, conforme contrato nº 033/2021/PGJ, NFSC nº 3245 e SEI nº 2022.017476.</t>
  </si>
  <si>
    <t>3245/2022</t>
  </si>
  <si>
    <t>2879/2022</t>
  </si>
  <si>
    <t>2022.017476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</si>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</sst>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/m/yyyy"/>
    <numFmt numFmtId="165" formatCode="_-&quot;R$ &quot;* #,##0.00_-;&quot;-R$ &quot;* #,##0.00_-;_-&quot;R$ &quot;* \-??_-;_-@_-"/>
  </numFmts>
  <fonts count="10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5" fontId="1" fillId="0" borderId="0" applyBorder="0" applyProtection="0"/>
    <xf numFmtId="0" fontId="2" fillId="0" borderId="0"/>
    <xf numFmtId="0" fontId="9" fillId="0" borderId="0" applyBorder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9" fillId="0" borderId="2" xfId="3" applyBorder="1" applyAlignment="1" applyProtection="1">
      <alignment wrapText="1"/>
    </xf>
    <xf numFmtId="0" fontId="9" fillId="0" borderId="2" xfId="3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5" fontId="8" fillId="0" borderId="2" xfId="1" applyFont="1" applyFill="1" applyBorder="1" applyAlignment="1" applyProtection="1">
      <alignment vertical="center" wrapText="1"/>
    </xf>
    <xf numFmtId="165" fontId="8" fillId="0" borderId="2" xfId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3" applyBorder="1" applyAlignment="1">
      <alignment wrapText="1"/>
    </xf>
    <xf numFmtId="164" fontId="8" fillId="0" borderId="2" xfId="0" applyNumberFormat="1" applyFont="1" applyFill="1" applyBorder="1" applyAlignment="1">
      <alignment horizontal="center" vertical="center"/>
    </xf>
    <xf numFmtId="165" fontId="8" fillId="0" borderId="2" xfId="1" applyFont="1" applyFill="1" applyBorder="1" applyAlignment="1" applyProtection="1">
      <alignment vertical="center"/>
    </xf>
    <xf numFmtId="0" fontId="8" fillId="0" borderId="2" xfId="3" applyFont="1" applyFill="1" applyBorder="1" applyAlignment="1" applyProtection="1">
      <alignment wrapText="1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left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ORDEM_CRONOL&#211;GICA_%20DE_%20PAGAMENTOS_SET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Bens"/>
      <sheetName val="Locações"/>
      <sheetName val="Serviços"/>
      <sheetName val="Obras"/>
    </sheetNames>
    <sheetDataSet>
      <sheetData sheetId="0"/>
      <sheetData sheetId="1">
        <row r="2">
          <cell r="A2" t="str">
            <v>SETEMBRO/2022</v>
          </cell>
        </row>
        <row r="25">
          <cell r="A25" t="str">
            <v>Data da última atualização: 03/10/2022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Transpar%C3%AAncia_2022/Setembro/Notas_Fiscais/Servi%C3%A7os/NFS_1072_2022_EFICAZ_04a0c.pdf" TargetMode="External"/><Relationship Id="rId21" Type="http://schemas.openxmlformats.org/officeDocument/2006/relationships/hyperlink" Target="https://www.mpam.mp.br/images/Transpar%C3%AAncia_2022/Setembro/Notas_Fiscais/Servi%C3%A7os/NFS_1907_2022_TN_NETO_f063c.pdf" TargetMode="External"/><Relationship Id="rId42" Type="http://schemas.openxmlformats.org/officeDocument/2006/relationships/hyperlink" Target="https://www.mpam.mp.br/images/Transpar%C3%AAncia_2022/Setembro/Notas_Fiscais/Servi%C3%A7os/NFS_1860_2022_GIBBOR_160f3.pdf" TargetMode="External"/><Relationship Id="rId47" Type="http://schemas.openxmlformats.org/officeDocument/2006/relationships/hyperlink" Target="https://www.mpam.mp.br/images/Transpar%C3%AAncia_2022/Setembro/Notas_Fiscais/Servi%C3%A7os/NFS_358_2022_NP_TREINAMENTOS_2920e.pdf" TargetMode="External"/><Relationship Id="rId63" Type="http://schemas.openxmlformats.org/officeDocument/2006/relationships/hyperlink" Target="https://www.mpam.mp.br/images/CT_n%C2%BA_010-2021-_MP-PGJ_59035.pdf" TargetMode="External"/><Relationship Id="rId68" Type="http://schemas.openxmlformats.org/officeDocument/2006/relationships/hyperlink" Target="https://www.mpam.mp.br/images/CC_n%C2%BA_004-2021-MP-PGJ_19977.pdf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www.mpam.mp.br/images/Transpar%C3%AAncia_2022/Setembro/Notas_Fiscais/Servi%C3%A7os/FATURA_56720_2022_OCA_VIAGENS_f4a38.pdf" TargetMode="External"/><Relationship Id="rId11" Type="http://schemas.openxmlformats.org/officeDocument/2006/relationships/hyperlink" Target="https://www.mpam.mp.br/images/Transpar%C3%AAncia_2022/Setembro/Notas_Fiscais/Servi%C3%A7os/NFS_468355_2022_SOFTPLAN_82313.pdf" TargetMode="External"/><Relationship Id="rId32" Type="http://schemas.openxmlformats.org/officeDocument/2006/relationships/hyperlink" Target="https://www.mpam.mp.br/images/Transpar%C3%AAncia_2022/Setembro/Notas_Fiscais/Servi%C3%A7os/FATURA_28487082022-2_2022_COSAMA_CODAJAS_194d7.pdf" TargetMode="External"/><Relationship Id="rId37" Type="http://schemas.openxmlformats.org/officeDocument/2006/relationships/hyperlink" Target="https://www.mpam.mp.br/images/Transpar%C3%AAncia_2022/Setembro/Notas_Fiscais/Servi%C3%A7os/NFS_30487_2022_PRODAM_ebb44.pdf" TargetMode="External"/><Relationship Id="rId53" Type="http://schemas.openxmlformats.org/officeDocument/2006/relationships/hyperlink" Target="https://www.mpam.mp.br/images/2_TA_ao_CT_n%C2%BA_018-2019-MP-PGJ_caad1.pdf" TargetMode="External"/><Relationship Id="rId58" Type="http://schemas.openxmlformats.org/officeDocument/2006/relationships/hyperlink" Target="https://www.mpam.mp.br/images/CT_n_019-2021-MP-PGJ_60243.pdf" TargetMode="External"/><Relationship Id="rId74" Type="http://schemas.openxmlformats.org/officeDocument/2006/relationships/hyperlink" Target="https://www.mpam.mp.br/images/1_TA_%C3%A0_CT_n.%C2%BA_012-2021_-_MP-PGJ_e4d42.pdf" TargetMode="External"/><Relationship Id="rId79" Type="http://schemas.openxmlformats.org/officeDocument/2006/relationships/hyperlink" Target="https://www.mpam.mp.br/images/1_TA_%C3%A0_CT_n.%C2%BA_012-2021_-_MP-PGJ_e4d42.pdf" TargetMode="External"/><Relationship Id="rId5" Type="http://schemas.openxmlformats.org/officeDocument/2006/relationships/hyperlink" Target="https://www.mpam.mp.br/images/CT_N%C2%BA_002-2020-MP-PGJ_ae08b.pdf" TargetMode="External"/><Relationship Id="rId19" Type="http://schemas.openxmlformats.org/officeDocument/2006/relationships/hyperlink" Target="https://www.mpam.mp.br/images/Transpar%C3%AAncia_2022/Setembro/Notas_Fiscais/Servi%C3%A7os/NFS_468356_2022_SOFTPLAN_ab564.pdf" TargetMode="External"/><Relationship Id="rId14" Type="http://schemas.openxmlformats.org/officeDocument/2006/relationships/hyperlink" Target="https://www.mpam.mp.br/images/Transpar%C3%AAncia_2022/Setembro/Notas_Fiscais/Servi%C3%A7os/FATURA_0300039274111_2022_OI_SA_5cbfb.pdf" TargetMode="External"/><Relationship Id="rId22" Type="http://schemas.openxmlformats.org/officeDocument/2006/relationships/hyperlink" Target="https://www.mpam.mp.br/images/Transpar%C3%AAncia_2022/Setembro/Notas_Fiscais/Servi%C3%A7os/NFS_407_2022_CASA_NOVA_7e446.pdf" TargetMode="External"/><Relationship Id="rId27" Type="http://schemas.openxmlformats.org/officeDocument/2006/relationships/hyperlink" Target="https://www.mpam.mp.br/images/Transpar%C3%AAncia_2022/Setembro/Notas_Fiscais/Servi%C3%A7os/NFS_1919_2022_TN_NETO_c8660.pdf" TargetMode="External"/><Relationship Id="rId30" Type="http://schemas.openxmlformats.org/officeDocument/2006/relationships/hyperlink" Target="https://www.mpam.mp.br/images/Transpar%C3%AAncia_2022/Setembro/Notas_Fiscais/Servi%C3%A7os/FATURA_04943082022-2_2022_COSAMA_TABATINGA_acee1.pdf" TargetMode="External"/><Relationship Id="rId35" Type="http://schemas.openxmlformats.org/officeDocument/2006/relationships/hyperlink" Target="https://www.mpam.mp.br/images/Transpar%C3%AAncia_2022/Setembro/Notas_Fiscais/Servi%C3%A7os/NFS_1018_2022_ORBITY_eb455.pdf" TargetMode="External"/><Relationship Id="rId43" Type="http://schemas.openxmlformats.org/officeDocument/2006/relationships/hyperlink" Target="https://www.mpam.mp.br/images/Transpar%C3%AAncia_2022/Setembro/Notas_Fiscais/Servi%C3%A7os/NFS_31165_2022_PRODAM_49c5f.pdf" TargetMode="External"/><Relationship Id="rId48" Type="http://schemas.openxmlformats.org/officeDocument/2006/relationships/hyperlink" Target="https://www.mpam.mp.br/images/Transpar%C3%AAncia_2022/Setembro/Notas_Fiscais/Servi%C3%A7os/NFS_3243_2022_EYES_NWHERE_aaacf.pdf" TargetMode="External"/><Relationship Id="rId56" Type="http://schemas.openxmlformats.org/officeDocument/2006/relationships/hyperlink" Target="https://www.mpam.mp.br/images/CT_n%C2%BA_023-2021-MP-PGJ_0ac78.pdf" TargetMode="External"/><Relationship Id="rId64" Type="http://schemas.openxmlformats.org/officeDocument/2006/relationships/hyperlink" Target="https://www.mpam.mp.br/images/CT_01-2022-MP-PGJ_b126b.pdf" TargetMode="External"/><Relationship Id="rId69" Type="http://schemas.openxmlformats.org/officeDocument/2006/relationships/hyperlink" Target="https://www.mpam.mp.br/images/CC_n%C2%BA_004-2021-MP-PGJ_19977.pdf" TargetMode="External"/><Relationship Id="rId77" Type="http://schemas.openxmlformats.org/officeDocument/2006/relationships/hyperlink" Target="https://www.mpam.mp.br/images/5_TA_%C3%A0_CT_n.%C2%BA_010-2017_-_MP-PGJ_2a1a4.pdf" TargetMode="External"/><Relationship Id="rId8" Type="http://schemas.openxmlformats.org/officeDocument/2006/relationships/hyperlink" Target="https://www.mpam.mp.br/images/Transpar%C3%AAncia_2022/Setembro/Notas_Fiscais/Servi%C3%A7os/FATURA_0300039270191_2022_OI_SA_378ec.pdf" TargetMode="External"/><Relationship Id="rId51" Type="http://schemas.openxmlformats.org/officeDocument/2006/relationships/hyperlink" Target="https://www.mpam.mp.br/images/CT_n_019-2021-MP-PGJ_60243.pdf" TargetMode="External"/><Relationship Id="rId72" Type="http://schemas.openxmlformats.org/officeDocument/2006/relationships/hyperlink" Target="https://www.mpam.mp.br/images/CT_n%C2%BA_006-2021_-_MP-PGJ_133b7.pdf" TargetMode="External"/><Relationship Id="rId80" Type="http://schemas.openxmlformats.org/officeDocument/2006/relationships/hyperlink" Target="https://www.mpam.mp.br/images/1%C2%BA_TA_ao_CC_005-2021_-_MP-_PGJ_099cf.pdf" TargetMode="External"/><Relationship Id="rId85" Type="http://schemas.openxmlformats.org/officeDocument/2006/relationships/drawing" Target="../drawings/drawing1.xml"/><Relationship Id="rId3" Type="http://schemas.openxmlformats.org/officeDocument/2006/relationships/hyperlink" Target="https://www.mpam.mp.br/images/Transpar%C3%AAncia_2022/Setembro/Notas_Fiscais/Servi%C3%A7os/NFS_8365_2022_SIDI_af138.pdf" TargetMode="External"/><Relationship Id="rId12" Type="http://schemas.openxmlformats.org/officeDocument/2006/relationships/hyperlink" Target="https://www.mpam.mp.br/images/Transpar%C3%AAncia_2022/Setembro/Notas_Fiscais/Servi%C3%A7os/NFS_5832_2022_NP_TECNOLOGIA_e07fe.pdf" TargetMode="External"/><Relationship Id="rId17" Type="http://schemas.openxmlformats.org/officeDocument/2006/relationships/hyperlink" Target="https://www.mpam.mp.br/images/Transpar%C3%AAncia_2022/Setembro/Notas_Fiscais/Servi%C3%A7os/FATURA_56720_2022_OCA_VIAGENS_f4a38.pdf" TargetMode="External"/><Relationship Id="rId25" Type="http://schemas.openxmlformats.org/officeDocument/2006/relationships/hyperlink" Target="https://www.mpam.mp.br/images/Transpar%C3%AAncia_2022/Setembro/Notas_Fiscais/Servi%C3%A7os/FATURA_62822694_2022_AMAZONAS_ENERGIA_8df66.pdf" TargetMode="External"/><Relationship Id="rId33" Type="http://schemas.openxmlformats.org/officeDocument/2006/relationships/hyperlink" Target="https://www.mpam.mp.br/images/Transpar%C3%AAncia_2022/Setembro/Notas_Fiscais/Servi%C3%A7os/FATURA_22098082022-3_2022_COSAMA_AUTAZES_f8b3f.pdf" TargetMode="External"/><Relationship Id="rId38" Type="http://schemas.openxmlformats.org/officeDocument/2006/relationships/hyperlink" Target="https://www.mpam.mp.br/images/Transpar%C3%AAncia_2022/Setembro/Notas_Fiscais/Servi%C3%A7os/NFS_32133_2022_PRODAM_35409.pdf" TargetMode="External"/><Relationship Id="rId46" Type="http://schemas.openxmlformats.org/officeDocument/2006/relationships/hyperlink" Target="https://www.mpam.mp.br/images/Transpar%C3%AAncia_2022/Setembro/Notas_Fiscais/Servi%C3%A7os/FATURAS_10251294-62082016_2022_AMAZONAS_ENERGIA_fc833.pdf" TargetMode="External"/><Relationship Id="rId59" Type="http://schemas.openxmlformats.org/officeDocument/2006/relationships/hyperlink" Target="https://www.mpam.mp.br/images/3%C2%BA_TA_ao_CT_n%C2%BA_024-2018-MP-PGJ_2123e.pdf" TargetMode="External"/><Relationship Id="rId67" Type="http://schemas.openxmlformats.org/officeDocument/2006/relationships/hyperlink" Target="https://www.mpam.mp.br/images/CT_07-2022_-_SCJ_-_MP-PGJ_e1dee.pdf" TargetMode="External"/><Relationship Id="rId20" Type="http://schemas.openxmlformats.org/officeDocument/2006/relationships/hyperlink" Target="https://www.mpam.mp.br/images/Transpar%C3%AAncia_2022/Setembro/Notas_Fiscais/Servi%C3%A7os/NFS_749_2022_WERDEN_8e3bc.pdf" TargetMode="External"/><Relationship Id="rId41" Type="http://schemas.openxmlformats.org/officeDocument/2006/relationships/hyperlink" Target="https://www.mpam.mp.br/images/Transpar%C3%AAncia_2022/Setembro/Notas_Fiscais/Servi%C3%A7os/NFS_2392_2022_G_REFRIGERA%C3%87%C3%83O_4a293.pdf" TargetMode="External"/><Relationship Id="rId54" Type="http://schemas.openxmlformats.org/officeDocument/2006/relationships/hyperlink" Target="https://www.mpam.mp.br/images/2_TA_ao_CT_n%C2%BA_018-2019-MP-PGJ_caad1.pdf" TargetMode="External"/><Relationship Id="rId62" Type="http://schemas.openxmlformats.org/officeDocument/2006/relationships/hyperlink" Target="https://www.mpam.mp.br/images/CT_n%C2%BA_005-2021_-_MP-PGJ_ab169.pdf" TargetMode="External"/><Relationship Id="rId70" Type="http://schemas.openxmlformats.org/officeDocument/2006/relationships/hyperlink" Target="https://www.mpam.mp.br/images/CC_n%C2%BA_004-2021-MP-PGJ_19977.pdf" TargetMode="External"/><Relationship Id="rId75" Type="http://schemas.openxmlformats.org/officeDocument/2006/relationships/hyperlink" Target="https://www.mpam.mp.br/images/4_TA_%C3%A0_CT_n.%C2%BA_011-2018_-_MP-PGJ_b5ccc.pdf" TargetMode="External"/><Relationship Id="rId83" Type="http://schemas.openxmlformats.org/officeDocument/2006/relationships/hyperlink" Target="https://www.mpam.mp.br/images/CT_n%C2%BA_33-MP-PGJ_94190.pdf" TargetMode="External"/><Relationship Id="rId1" Type="http://schemas.openxmlformats.org/officeDocument/2006/relationships/hyperlink" Target="https://www.mpam.mp.br/images/CC_n%C2%BA_008-2021-MP-PGJ_33452.pdf" TargetMode="External"/><Relationship Id="rId6" Type="http://schemas.openxmlformats.org/officeDocument/2006/relationships/hyperlink" Target="https://www.mpam.mp.br/images/CCT_n%C2%BA_007-2021-MP-PGJ_493b2.pdf" TargetMode="External"/><Relationship Id="rId15" Type="http://schemas.openxmlformats.org/officeDocument/2006/relationships/hyperlink" Target="https://www.mpam.mp.br/images/Transpar%C3%AAncia_2022/Setembro/Notas_Fiscais/Servi%C3%A7os/FATURA_0300039274111_2022_OI_SA_5cbfb.pdf" TargetMode="External"/><Relationship Id="rId23" Type="http://schemas.openxmlformats.org/officeDocument/2006/relationships/hyperlink" Target="https://www.mpam.mp.br/images/Transpar%C3%AAncia_2022/Setembro/Notas_Fiscais/Servi%C3%A7os/FATURA_0086993-7_2022_AMAZONAS_ENERGIA_34a8e.pdf" TargetMode="External"/><Relationship Id="rId28" Type="http://schemas.openxmlformats.org/officeDocument/2006/relationships/hyperlink" Target="https://www.mpam.mp.br/images/Transpar%C3%AAncia_2022/Setembro/Notas_Fiscais/Servi%C3%A7os/MEMORANDO_100_TJ_0efd6.pdf" TargetMode="External"/><Relationship Id="rId36" Type="http://schemas.openxmlformats.org/officeDocument/2006/relationships/hyperlink" Target="https://www.mpam.mp.br/images/Transpar%C3%AAncia_2022/Setembro/Notas_Fiscais/Servi%C3%A7os/NFS_1_2022_TOKYO_77533.pdf" TargetMode="External"/><Relationship Id="rId49" Type="http://schemas.openxmlformats.org/officeDocument/2006/relationships/hyperlink" Target="https://www.mpam.mp.br/images/Transpar%C3%AAncia_2022/Setembro/Notas_Fiscais/Servi%C3%A7os/NFS_3245_2022_EYES_NWHERE_5c4b5.pdf" TargetMode="External"/><Relationship Id="rId57" Type="http://schemas.openxmlformats.org/officeDocument/2006/relationships/hyperlink" Target="https://www.mpam.mp.br/images/Contratos/2021/CONVENIOS/Termo_de_Cess%C3%A3o_Onerosa_de_Uso_n%C2%BA_001_2021_TJ_8e094.pdf" TargetMode="External"/><Relationship Id="rId10" Type="http://schemas.openxmlformats.org/officeDocument/2006/relationships/hyperlink" Target="https://www.mpam.mp.br/images/Transpar%C3%AAncia_2022/Setembro/Notas_Fiscais/Servi%C3%A7os/FATURA_1203201_2022_SAAE_IRANDUBA_2f541.pdf" TargetMode="External"/><Relationship Id="rId31" Type="http://schemas.openxmlformats.org/officeDocument/2006/relationships/hyperlink" Target="https://www.mpam.mp.br/images/Transpar%C3%AAncia_2022/Setembro/Notas_Fiscais/Servi%C3%A7os/FATURA_17246082022-5_2022_COSAMA_CARAUARI_9f218.pdf" TargetMode="External"/><Relationship Id="rId44" Type="http://schemas.openxmlformats.org/officeDocument/2006/relationships/hyperlink" Target="https://www.mpam.mp.br/images/Transpar%C3%AAncia_2022/Setembro/Notas_Fiscais/Servi%C3%A7os/FATURAS_6522631478-6522631486_2022_PORTO_SEGURO_ad6ac.pdf" TargetMode="External"/><Relationship Id="rId52" Type="http://schemas.openxmlformats.org/officeDocument/2006/relationships/hyperlink" Target="https://www.mpam.mp.br/images/CT_n_019-2021-MP-PGJ_60243.pdf" TargetMode="External"/><Relationship Id="rId60" Type="http://schemas.openxmlformats.org/officeDocument/2006/relationships/hyperlink" Target="https://www.mpam.mp.br/images/CT_n%C2%BA_008-2021-MP-PGJ_077ad.pdf" TargetMode="External"/><Relationship Id="rId65" Type="http://schemas.openxmlformats.org/officeDocument/2006/relationships/hyperlink" Target="https://www.mpam.mp.br/images/4_TA_%C3%A0_CT_n.%C2%BA_024-2018_-_MP-PGJ_b7a86.pdf" TargetMode="External"/><Relationship Id="rId73" Type="http://schemas.openxmlformats.org/officeDocument/2006/relationships/hyperlink" Target="https://www.mpam.mp.br/images/CT_n%C2%BA_012-2021-MP-PGJ_df72d.pdf" TargetMode="External"/><Relationship Id="rId78" Type="http://schemas.openxmlformats.org/officeDocument/2006/relationships/hyperlink" Target="https://www.mpam.mp.br/images/1_TA_%C3%A0_CT_n.%C2%BA_011-2021_-_MP-PGJ_b26e3.pdf" TargetMode="External"/><Relationship Id="rId81" Type="http://schemas.openxmlformats.org/officeDocument/2006/relationships/hyperlink" Target="https://www.mpam.mp.br/images/3_TA_%C3%A0_CT_n.%C2%BA_010-2020_-_MP-PGJ_e1a55.pdf" TargetMode="External"/><Relationship Id="rId4" Type="http://schemas.openxmlformats.org/officeDocument/2006/relationships/hyperlink" Target="https://www.mpam.mp.br/images/CT_n_019-2021-MP-PGJ_60243.pdf" TargetMode="External"/><Relationship Id="rId9" Type="http://schemas.openxmlformats.org/officeDocument/2006/relationships/hyperlink" Target="https://www.mpam.mp.br/images/Transpar%C3%AAncia_2022/Setembro/Notas_Fiscais/Servi%C3%A7os/FATURA_0300039270190_2022_OI_SA_5a45d.pdf" TargetMode="External"/><Relationship Id="rId13" Type="http://schemas.openxmlformats.org/officeDocument/2006/relationships/hyperlink" Target="https://www.mpam.mp.br/images/Transpar%C3%AAncia_2022/Setembro/Notas_Fiscais/Servi%C3%A7os/NFS_468354_2022_SOFTPLAN_ab959.pdf" TargetMode="External"/><Relationship Id="rId18" Type="http://schemas.openxmlformats.org/officeDocument/2006/relationships/hyperlink" Target="https://www.mpam.mp.br/images/Transpar%C3%AAncia_2022/Setembro/Notas_Fiscais/Servi%C3%A7os/MEMORANDO_99_TJ_e1925.pdf" TargetMode="External"/><Relationship Id="rId39" Type="http://schemas.openxmlformats.org/officeDocument/2006/relationships/hyperlink" Target="https://www.mpam.mp.br/images/Transpar%C3%AAncia_2022/Setembro/Notas_Fiscais/Servi%C3%A7os/FATURA_0345991343-06_2022_VIVO_0f5b5.pdf" TargetMode="External"/><Relationship Id="rId34" Type="http://schemas.openxmlformats.org/officeDocument/2006/relationships/hyperlink" Target="https://www.mpam.mp.br/images/Transpar%C3%AAncia_2022/Setembro/Notas_Fiscais/Servi%C3%A7os/NFS_7121_2022_MAPROTEM_1919a.pdf" TargetMode="External"/><Relationship Id="rId50" Type="http://schemas.openxmlformats.org/officeDocument/2006/relationships/hyperlink" Target="https://www.mpam.mp.br/images/4%C2%BA_TA_ao_CT_035-2018-MP-PGJ_59d93.pdf" TargetMode="External"/><Relationship Id="rId55" Type="http://schemas.openxmlformats.org/officeDocument/2006/relationships/hyperlink" Target="https://www.mpam.mp.br/images/CT_n%C2%BA_023-2021-MP-PGJ_0ac78.pdf" TargetMode="External"/><Relationship Id="rId76" Type="http://schemas.openxmlformats.org/officeDocument/2006/relationships/hyperlink" Target="https://www.mpam.mp.br/images/4_TA_%C3%A0_CT_n.%C2%BA_011-2018_-_MP-PGJ_b5ccc.pdf" TargetMode="External"/><Relationship Id="rId7" Type="http://schemas.openxmlformats.org/officeDocument/2006/relationships/hyperlink" Target="https://www.mpam.mp.br/images/4%C2%BA_TA_ao_CT_035-2018-MP-PGJ_59d93.pdf" TargetMode="External"/><Relationship Id="rId71" Type="http://schemas.openxmlformats.org/officeDocument/2006/relationships/hyperlink" Target="https://www.mpam.mp.br/images/CC_n%C2%BA_004-2021-MP-PGJ_19977.pdf" TargetMode="External"/><Relationship Id="rId2" Type="http://schemas.openxmlformats.org/officeDocument/2006/relationships/hyperlink" Target="https://www.mpam.mp.br/images/Transpar%C3%AAncia_2022/Setembro/Notas_Fiscais/Servi%C3%A7os/NFS_468467_2022_SOFTPLAN_2dc70.pdf" TargetMode="External"/><Relationship Id="rId29" Type="http://schemas.openxmlformats.org/officeDocument/2006/relationships/hyperlink" Target="https://www.mpam.mp.br/images/Transpar%C3%AAncia_2022/Setembro/Notas_Fiscais/Servi%C3%A7os/NFS_2_2022_SP_SECURITY_a93ba.pdf" TargetMode="External"/><Relationship Id="rId24" Type="http://schemas.openxmlformats.org/officeDocument/2006/relationships/hyperlink" Target="https://www.mpam.mp.br/images/Transpar%C3%AAncia_2022/Setembro/Notas_Fiscais/Servi%C3%A7os/FATURA_0086993-7_2022_AMAZONAS_ENERGIA_34a8e.pdf" TargetMode="External"/><Relationship Id="rId40" Type="http://schemas.openxmlformats.org/officeDocument/2006/relationships/hyperlink" Target="https://www.mpam.mp.br/images/Transpar%C3%AAncia_2022/Setembro/Notas_Fiscais/Servi%C3%A7os/FATURA_0345991343-08_2022_VIVO_81395.pdf" TargetMode="External"/><Relationship Id="rId45" Type="http://schemas.openxmlformats.org/officeDocument/2006/relationships/hyperlink" Target="https://www.mpam.mp.br/images/Transpar%C3%AAncia_2022/Setembro/Notas_Fiscais/Servi%C3%A7os/NFS_4388_2022_JF_TECNOLOGIA_04dac.pdf" TargetMode="External"/><Relationship Id="rId66" Type="http://schemas.openxmlformats.org/officeDocument/2006/relationships/hyperlink" Target="https://www.mpam.mp.br/images/Contratos/2021/CONVENIOS/Termo_de_Cess%C3%A3o_Onerosa_de_Uso_n%C2%BA_001_2021_TJ_8e094.pdf" TargetMode="External"/><Relationship Id="rId61" Type="http://schemas.openxmlformats.org/officeDocument/2006/relationships/hyperlink" Target="https://www.mpam.mp.br/images/3%C2%BA_TA_ao_CT_02-2019_-_MP-PGJ_92570.pdf" TargetMode="External"/><Relationship Id="rId82" Type="http://schemas.openxmlformats.org/officeDocument/2006/relationships/hyperlink" Target="https://www.mpam.mp.br/images/CT_n%C2%BA_001.2021-MP-PGJ_3bc8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topLeftCell="A49" zoomScale="60" zoomScaleNormal="70" workbookViewId="0">
      <selection activeCell="A3" sqref="A3:E3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33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0.5703125" customWidth="1"/>
  </cols>
  <sheetData>
    <row r="1" spans="1:13" ht="77.099999999999994" customHeight="1">
      <c r="C1" s="1"/>
      <c r="D1" s="1"/>
      <c r="F1" s="2"/>
      <c r="G1" s="3"/>
      <c r="H1" s="3"/>
      <c r="I1" s="3"/>
      <c r="J1" s="1"/>
    </row>
    <row r="2" spans="1:13" ht="18">
      <c r="A2" s="4" t="str">
        <f>[1]Bens!A2</f>
        <v>SETEMBRO/2022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>
      <c r="A3" s="6" t="s">
        <v>0</v>
      </c>
      <c r="B3" s="6"/>
      <c r="C3" s="6"/>
      <c r="D3" s="6"/>
      <c r="E3" s="6"/>
      <c r="F3" s="2"/>
      <c r="G3" s="3"/>
      <c r="H3" s="3"/>
      <c r="I3" s="3"/>
      <c r="J3" s="1"/>
    </row>
    <row r="5" spans="1:13" ht="18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47.25">
      <c r="A6" s="8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8" t="s">
        <v>7</v>
      </c>
      <c r="G6" s="8" t="s">
        <v>8</v>
      </c>
      <c r="H6" s="10" t="s">
        <v>9</v>
      </c>
      <c r="I6" s="10" t="s">
        <v>10</v>
      </c>
      <c r="J6" s="9" t="s">
        <v>11</v>
      </c>
      <c r="K6" s="9" t="s">
        <v>12</v>
      </c>
      <c r="L6" s="9" t="s">
        <v>13</v>
      </c>
      <c r="M6" s="9" t="s">
        <v>14</v>
      </c>
    </row>
    <row r="7" spans="1:13" ht="120">
      <c r="A7" s="11" t="s">
        <v>15</v>
      </c>
      <c r="B7" s="12">
        <v>1</v>
      </c>
      <c r="C7" s="13">
        <v>26605545000115</v>
      </c>
      <c r="D7" s="14" t="s">
        <v>16</v>
      </c>
      <c r="E7" s="15" t="s">
        <v>17</v>
      </c>
      <c r="F7" s="16" t="s">
        <v>18</v>
      </c>
      <c r="G7" s="17">
        <v>44806</v>
      </c>
      <c r="H7" s="18" t="s">
        <v>19</v>
      </c>
      <c r="I7" s="19">
        <v>16850</v>
      </c>
      <c r="J7" s="17">
        <v>44806</v>
      </c>
      <c r="K7" s="17" t="s">
        <v>20</v>
      </c>
      <c r="L7" s="19">
        <v>16850</v>
      </c>
      <c r="M7" s="18" t="s">
        <v>21</v>
      </c>
    </row>
    <row r="8" spans="1:13" ht="105">
      <c r="A8" s="11" t="s">
        <v>15</v>
      </c>
      <c r="B8" s="12">
        <v>1</v>
      </c>
      <c r="C8" s="13">
        <v>82845322000104</v>
      </c>
      <c r="D8" s="14" t="s">
        <v>22</v>
      </c>
      <c r="E8" s="15" t="s">
        <v>23</v>
      </c>
      <c r="F8" s="16" t="s">
        <v>24</v>
      </c>
      <c r="G8" s="17">
        <v>44812</v>
      </c>
      <c r="H8" s="18" t="s">
        <v>25</v>
      </c>
      <c r="I8" s="19">
        <v>40755.78</v>
      </c>
      <c r="J8" s="17">
        <v>44813</v>
      </c>
      <c r="K8" s="17" t="s">
        <v>20</v>
      </c>
      <c r="L8" s="20">
        <f>40144.44+611.34</f>
        <v>40755.78</v>
      </c>
      <c r="M8" s="18" t="s">
        <v>26</v>
      </c>
    </row>
    <row r="9" spans="1:13" ht="135">
      <c r="A9" s="11" t="s">
        <v>15</v>
      </c>
      <c r="B9" s="12">
        <v>2</v>
      </c>
      <c r="C9" s="13">
        <v>76535764000143</v>
      </c>
      <c r="D9" s="14" t="s">
        <v>27</v>
      </c>
      <c r="E9" s="15" t="s">
        <v>28</v>
      </c>
      <c r="F9" s="16" t="s">
        <v>29</v>
      </c>
      <c r="G9" s="17">
        <v>44813</v>
      </c>
      <c r="H9" s="18" t="s">
        <v>30</v>
      </c>
      <c r="I9" s="19">
        <v>94.55</v>
      </c>
      <c r="J9" s="17">
        <v>44816</v>
      </c>
      <c r="K9" s="17" t="s">
        <v>20</v>
      </c>
      <c r="L9" s="19">
        <v>94.55</v>
      </c>
      <c r="M9" s="18" t="s">
        <v>31</v>
      </c>
    </row>
    <row r="10" spans="1:13" ht="135">
      <c r="A10" s="11" t="s">
        <v>15</v>
      </c>
      <c r="B10" s="12">
        <v>3</v>
      </c>
      <c r="C10" s="13">
        <v>76535764000143</v>
      </c>
      <c r="D10" s="14" t="s">
        <v>27</v>
      </c>
      <c r="E10" s="15" t="s">
        <v>32</v>
      </c>
      <c r="F10" s="16" t="s">
        <v>33</v>
      </c>
      <c r="G10" s="17">
        <v>44813</v>
      </c>
      <c r="H10" s="18" t="s">
        <v>34</v>
      </c>
      <c r="I10" s="19">
        <v>3462.59</v>
      </c>
      <c r="J10" s="17">
        <v>44816</v>
      </c>
      <c r="K10" s="17" t="s">
        <v>20</v>
      </c>
      <c r="L10" s="19">
        <v>3462.59</v>
      </c>
      <c r="M10" s="18" t="s">
        <v>35</v>
      </c>
    </row>
    <row r="11" spans="1:13" ht="135">
      <c r="A11" s="11" t="s">
        <v>15</v>
      </c>
      <c r="B11" s="12">
        <v>4</v>
      </c>
      <c r="C11" s="21" t="s">
        <v>36</v>
      </c>
      <c r="D11" s="22" t="s">
        <v>37</v>
      </c>
      <c r="E11" s="23" t="s">
        <v>38</v>
      </c>
      <c r="F11" s="16" t="s">
        <v>39</v>
      </c>
      <c r="G11" s="24">
        <v>44816</v>
      </c>
      <c r="H11" s="21" t="s">
        <v>40</v>
      </c>
      <c r="I11" s="25">
        <v>80</v>
      </c>
      <c r="J11" s="24">
        <v>44816</v>
      </c>
      <c r="K11" s="12" t="s">
        <v>20</v>
      </c>
      <c r="L11" s="25">
        <v>80</v>
      </c>
      <c r="M11" s="21" t="s">
        <v>41</v>
      </c>
    </row>
    <row r="12" spans="1:13" ht="105">
      <c r="A12" s="11" t="s">
        <v>15</v>
      </c>
      <c r="B12" s="12">
        <v>5</v>
      </c>
      <c r="C12" s="21" t="s">
        <v>42</v>
      </c>
      <c r="D12" s="22" t="s">
        <v>22</v>
      </c>
      <c r="E12" s="23" t="s">
        <v>43</v>
      </c>
      <c r="F12" s="16" t="s">
        <v>44</v>
      </c>
      <c r="G12" s="24">
        <v>44817</v>
      </c>
      <c r="H12" s="21" t="s">
        <v>45</v>
      </c>
      <c r="I12" s="25">
        <v>96798.54</v>
      </c>
      <c r="J12" s="24">
        <v>44818</v>
      </c>
      <c r="K12" s="12" t="s">
        <v>20</v>
      </c>
      <c r="L12" s="25">
        <f>95346.56+1451.98</f>
        <v>96798.54</v>
      </c>
      <c r="M12" s="21" t="s">
        <v>46</v>
      </c>
    </row>
    <row r="13" spans="1:13" ht="105">
      <c r="A13" s="11" t="s">
        <v>15</v>
      </c>
      <c r="B13" s="12">
        <v>6</v>
      </c>
      <c r="C13" s="21" t="s">
        <v>47</v>
      </c>
      <c r="D13" s="22" t="s">
        <v>48</v>
      </c>
      <c r="E13" s="26" t="s">
        <v>49</v>
      </c>
      <c r="F13" s="16" t="s">
        <v>50</v>
      </c>
      <c r="G13" s="24">
        <v>44817</v>
      </c>
      <c r="H13" s="21" t="s">
        <v>51</v>
      </c>
      <c r="I13" s="25">
        <v>10865</v>
      </c>
      <c r="J13" s="24">
        <v>44818</v>
      </c>
      <c r="K13" s="12" t="s">
        <v>20</v>
      </c>
      <c r="L13" s="25">
        <f>10702.02+162.98</f>
        <v>10865</v>
      </c>
      <c r="M13" s="21" t="s">
        <v>52</v>
      </c>
    </row>
    <row r="14" spans="1:13" ht="135">
      <c r="A14" s="11" t="s">
        <v>15</v>
      </c>
      <c r="B14" s="12">
        <v>7</v>
      </c>
      <c r="C14" s="21" t="s">
        <v>42</v>
      </c>
      <c r="D14" s="22" t="s">
        <v>22</v>
      </c>
      <c r="E14" s="15" t="s">
        <v>53</v>
      </c>
      <c r="F14" s="16" t="s">
        <v>54</v>
      </c>
      <c r="G14" s="24">
        <v>44818</v>
      </c>
      <c r="H14" s="21" t="s">
        <v>55</v>
      </c>
      <c r="I14" s="25">
        <v>84075.26</v>
      </c>
      <c r="J14" s="24">
        <v>44818</v>
      </c>
      <c r="K14" s="12" t="s">
        <v>20</v>
      </c>
      <c r="L14" s="25">
        <f>82814.13+1261.13</f>
        <v>84075.260000000009</v>
      </c>
      <c r="M14" s="21" t="s">
        <v>56</v>
      </c>
    </row>
    <row r="15" spans="1:13" ht="150">
      <c r="A15" s="11" t="s">
        <v>15</v>
      </c>
      <c r="B15" s="12">
        <v>8</v>
      </c>
      <c r="C15" s="27">
        <v>76535764000143</v>
      </c>
      <c r="D15" s="14" t="s">
        <v>27</v>
      </c>
      <c r="E15" s="15" t="s">
        <v>57</v>
      </c>
      <c r="F15" s="16" t="s">
        <v>58</v>
      </c>
      <c r="G15" s="24">
        <v>44818</v>
      </c>
      <c r="H15" s="21" t="s">
        <v>59</v>
      </c>
      <c r="I15" s="25">
        <v>24709.72</v>
      </c>
      <c r="J15" s="24">
        <v>44818</v>
      </c>
      <c r="K15" s="12" t="s">
        <v>20</v>
      </c>
      <c r="L15" s="25">
        <v>24709.72</v>
      </c>
      <c r="M15" s="21" t="s">
        <v>60</v>
      </c>
    </row>
    <row r="16" spans="1:13" ht="150">
      <c r="A16" s="11" t="s">
        <v>15</v>
      </c>
      <c r="B16" s="12">
        <v>9</v>
      </c>
      <c r="C16" s="21" t="s">
        <v>61</v>
      </c>
      <c r="D16" s="22" t="s">
        <v>27</v>
      </c>
      <c r="E16" s="15" t="s">
        <v>62</v>
      </c>
      <c r="F16" s="16" t="s">
        <v>58</v>
      </c>
      <c r="G16" s="24">
        <v>44818</v>
      </c>
      <c r="H16" s="21" t="s">
        <v>63</v>
      </c>
      <c r="I16" s="25">
        <v>9121.14</v>
      </c>
      <c r="J16" s="24">
        <v>44818</v>
      </c>
      <c r="K16" s="12" t="s">
        <v>20</v>
      </c>
      <c r="L16" s="25">
        <v>9121.14</v>
      </c>
      <c r="M16" s="21" t="s">
        <v>60</v>
      </c>
    </row>
    <row r="17" spans="1:13" ht="120">
      <c r="A17" s="11" t="s">
        <v>15</v>
      </c>
      <c r="B17" s="12">
        <v>10</v>
      </c>
      <c r="C17" s="21" t="s">
        <v>64</v>
      </c>
      <c r="D17" s="22" t="s">
        <v>65</v>
      </c>
      <c r="E17" s="23" t="s">
        <v>66</v>
      </c>
      <c r="F17" s="16" t="s">
        <v>67</v>
      </c>
      <c r="G17" s="24">
        <v>44818</v>
      </c>
      <c r="H17" s="21" t="s">
        <v>68</v>
      </c>
      <c r="I17" s="25">
        <v>27527.97</v>
      </c>
      <c r="J17" s="24">
        <v>44820</v>
      </c>
      <c r="K17" s="12" t="s">
        <v>20</v>
      </c>
      <c r="L17" s="25">
        <v>27527.97</v>
      </c>
      <c r="M17" s="21" t="s">
        <v>69</v>
      </c>
    </row>
    <row r="18" spans="1:13" ht="120">
      <c r="A18" s="11" t="s">
        <v>15</v>
      </c>
      <c r="B18" s="12">
        <v>11</v>
      </c>
      <c r="C18" s="21" t="s">
        <v>64</v>
      </c>
      <c r="D18" s="22" t="s">
        <v>65</v>
      </c>
      <c r="E18" s="15" t="s">
        <v>70</v>
      </c>
      <c r="F18" s="16" t="s">
        <v>67</v>
      </c>
      <c r="G18" s="24">
        <v>44818</v>
      </c>
      <c r="H18" s="21" t="s">
        <v>71</v>
      </c>
      <c r="I18" s="25">
        <v>20170.63</v>
      </c>
      <c r="J18" s="24">
        <v>44820</v>
      </c>
      <c r="K18" s="12" t="s">
        <v>20</v>
      </c>
      <c r="L18" s="25">
        <v>20170.63</v>
      </c>
      <c r="M18" s="21" t="s">
        <v>69</v>
      </c>
    </row>
    <row r="19" spans="1:13" ht="120">
      <c r="A19" s="11" t="s">
        <v>15</v>
      </c>
      <c r="B19" s="12">
        <v>12</v>
      </c>
      <c r="C19" s="21" t="s">
        <v>72</v>
      </c>
      <c r="D19" s="22" t="s">
        <v>73</v>
      </c>
      <c r="E19" s="15" t="s">
        <v>74</v>
      </c>
      <c r="F19" s="16" t="s">
        <v>75</v>
      </c>
      <c r="G19" s="24">
        <v>44818</v>
      </c>
      <c r="H19" s="21" t="s">
        <v>76</v>
      </c>
      <c r="I19" s="25">
        <v>8099.02</v>
      </c>
      <c r="J19" s="24">
        <v>44820</v>
      </c>
      <c r="K19" s="12" t="s">
        <v>20</v>
      </c>
      <c r="L19" s="25">
        <v>8099.02</v>
      </c>
      <c r="M19" s="21" t="s">
        <v>77</v>
      </c>
    </row>
    <row r="20" spans="1:13" ht="105">
      <c r="A20" s="11" t="s">
        <v>15</v>
      </c>
      <c r="B20" s="12">
        <v>13</v>
      </c>
      <c r="C20" s="21" t="s">
        <v>42</v>
      </c>
      <c r="D20" s="22" t="s">
        <v>22</v>
      </c>
      <c r="E20" s="15" t="s">
        <v>78</v>
      </c>
      <c r="F20" s="16" t="s">
        <v>79</v>
      </c>
      <c r="G20" s="24">
        <v>44819</v>
      </c>
      <c r="H20" s="21" t="s">
        <v>80</v>
      </c>
      <c r="I20" s="25">
        <v>54856.03</v>
      </c>
      <c r="J20" s="24">
        <v>44820</v>
      </c>
      <c r="K20" s="12" t="s">
        <v>20</v>
      </c>
      <c r="L20" s="25">
        <f>54033.19+822.84</f>
        <v>54856.03</v>
      </c>
      <c r="M20" s="21" t="s">
        <v>81</v>
      </c>
    </row>
    <row r="21" spans="1:13" ht="120">
      <c r="A21" s="11" t="s">
        <v>15</v>
      </c>
      <c r="B21" s="12">
        <v>14</v>
      </c>
      <c r="C21" s="27">
        <v>13670011000120</v>
      </c>
      <c r="D21" s="28" t="s">
        <v>82</v>
      </c>
      <c r="E21" s="29" t="s">
        <v>83</v>
      </c>
      <c r="F21" s="16" t="s">
        <v>84</v>
      </c>
      <c r="G21" s="24">
        <v>44819</v>
      </c>
      <c r="H21" s="21" t="s">
        <v>85</v>
      </c>
      <c r="I21" s="25">
        <v>24880</v>
      </c>
      <c r="J21" s="24">
        <v>44820</v>
      </c>
      <c r="K21" s="12" t="s">
        <v>20</v>
      </c>
      <c r="L21" s="25">
        <f>24595.37+284.63</f>
        <v>24880</v>
      </c>
      <c r="M21" s="21" t="s">
        <v>86</v>
      </c>
    </row>
    <row r="22" spans="1:13" ht="135">
      <c r="A22" s="11" t="s">
        <v>15</v>
      </c>
      <c r="B22" s="12">
        <v>15</v>
      </c>
      <c r="C22" s="27">
        <v>23032014000192</v>
      </c>
      <c r="D22" s="28" t="s">
        <v>87</v>
      </c>
      <c r="E22" s="23" t="s">
        <v>88</v>
      </c>
      <c r="F22" s="16" t="s">
        <v>89</v>
      </c>
      <c r="G22" s="24">
        <v>44820</v>
      </c>
      <c r="H22" s="21" t="s">
        <v>90</v>
      </c>
      <c r="I22" s="19">
        <v>10440</v>
      </c>
      <c r="J22" s="24">
        <v>44824</v>
      </c>
      <c r="K22" s="12" t="s">
        <v>20</v>
      </c>
      <c r="L22" s="19">
        <f>9918+522</f>
        <v>10440</v>
      </c>
      <c r="M22" s="21" t="s">
        <v>91</v>
      </c>
    </row>
    <row r="23" spans="1:13" ht="120">
      <c r="A23" s="11" t="s">
        <v>15</v>
      </c>
      <c r="B23" s="12">
        <v>16</v>
      </c>
      <c r="C23" s="21" t="s">
        <v>92</v>
      </c>
      <c r="D23" s="22" t="s">
        <v>93</v>
      </c>
      <c r="E23" s="23" t="s">
        <v>94</v>
      </c>
      <c r="F23" s="16" t="s">
        <v>95</v>
      </c>
      <c r="G23" s="24">
        <v>44823</v>
      </c>
      <c r="H23" s="21" t="s">
        <v>96</v>
      </c>
      <c r="I23" s="25">
        <v>3990.66</v>
      </c>
      <c r="J23" s="17">
        <v>44824</v>
      </c>
      <c r="K23" s="12" t="s">
        <v>20</v>
      </c>
      <c r="L23" s="25">
        <f>199.53+3791.13</f>
        <v>3990.6600000000003</v>
      </c>
      <c r="M23" s="21" t="s">
        <v>97</v>
      </c>
    </row>
    <row r="24" spans="1:13" ht="135">
      <c r="A24" s="11" t="s">
        <v>15</v>
      </c>
      <c r="B24" s="12">
        <v>17</v>
      </c>
      <c r="C24" s="21" t="s">
        <v>98</v>
      </c>
      <c r="D24" s="14" t="s">
        <v>99</v>
      </c>
      <c r="E24" s="15" t="s">
        <v>100</v>
      </c>
      <c r="F24" s="16" t="s">
        <v>101</v>
      </c>
      <c r="G24" s="24">
        <v>44823</v>
      </c>
      <c r="H24" s="21" t="s">
        <v>102</v>
      </c>
      <c r="I24" s="25">
        <v>82457.5</v>
      </c>
      <c r="J24" s="24">
        <v>44824</v>
      </c>
      <c r="K24" s="12" t="s">
        <v>20</v>
      </c>
      <c r="L24" s="25">
        <v>82457.5</v>
      </c>
      <c r="M24" s="21" t="s">
        <v>103</v>
      </c>
    </row>
    <row r="25" spans="1:13" ht="135">
      <c r="A25" s="11" t="s">
        <v>15</v>
      </c>
      <c r="B25" s="12">
        <v>18</v>
      </c>
      <c r="C25" s="27">
        <v>2341467000120</v>
      </c>
      <c r="D25" s="14" t="s">
        <v>99</v>
      </c>
      <c r="E25" s="15" t="s">
        <v>104</v>
      </c>
      <c r="F25" s="16" t="s">
        <v>105</v>
      </c>
      <c r="G25" s="24">
        <v>44823</v>
      </c>
      <c r="H25" s="21" t="s">
        <v>106</v>
      </c>
      <c r="I25" s="25">
        <v>38956.35</v>
      </c>
      <c r="J25" s="24">
        <v>44824</v>
      </c>
      <c r="K25" s="12" t="s">
        <v>20</v>
      </c>
      <c r="L25" s="25">
        <v>38956.35</v>
      </c>
      <c r="M25" s="21" t="s">
        <v>107</v>
      </c>
    </row>
    <row r="26" spans="1:13" ht="135">
      <c r="A26" s="11" t="s">
        <v>15</v>
      </c>
      <c r="B26" s="12">
        <v>19</v>
      </c>
      <c r="C26" s="27">
        <v>2341467000120</v>
      </c>
      <c r="D26" s="14" t="s">
        <v>99</v>
      </c>
      <c r="E26" s="15" t="s">
        <v>108</v>
      </c>
      <c r="F26" s="16" t="s">
        <v>109</v>
      </c>
      <c r="G26" s="24">
        <v>44824</v>
      </c>
      <c r="H26" s="21" t="s">
        <v>110</v>
      </c>
      <c r="I26" s="25">
        <v>13966.98</v>
      </c>
      <c r="J26" s="24">
        <v>44825</v>
      </c>
      <c r="K26" s="12" t="s">
        <v>20</v>
      </c>
      <c r="L26" s="25">
        <v>13966.98</v>
      </c>
      <c r="M26" s="21" t="s">
        <v>111</v>
      </c>
    </row>
    <row r="27" spans="1:13" ht="120">
      <c r="A27" s="11" t="s">
        <v>15</v>
      </c>
      <c r="B27" s="12">
        <v>20</v>
      </c>
      <c r="C27" s="21" t="s">
        <v>112</v>
      </c>
      <c r="D27" s="22" t="s">
        <v>113</v>
      </c>
      <c r="E27" s="15" t="s">
        <v>114</v>
      </c>
      <c r="F27" s="16" t="s">
        <v>115</v>
      </c>
      <c r="G27" s="24">
        <v>44824</v>
      </c>
      <c r="H27" s="21" t="s">
        <v>116</v>
      </c>
      <c r="I27" s="19">
        <v>1749.95</v>
      </c>
      <c r="J27" s="24">
        <v>44825</v>
      </c>
      <c r="K27" s="12" t="s">
        <v>20</v>
      </c>
      <c r="L27" s="19">
        <v>1749.95</v>
      </c>
      <c r="M27" s="21" t="s">
        <v>117</v>
      </c>
    </row>
    <row r="28" spans="1:13" ht="135">
      <c r="A28" s="11" t="s">
        <v>15</v>
      </c>
      <c r="B28" s="12">
        <v>21</v>
      </c>
      <c r="C28" s="27">
        <v>23032014000192</v>
      </c>
      <c r="D28" s="28" t="s">
        <v>87</v>
      </c>
      <c r="E28" s="15" t="s">
        <v>118</v>
      </c>
      <c r="F28" s="16" t="s">
        <v>119</v>
      </c>
      <c r="G28" s="24">
        <v>44825</v>
      </c>
      <c r="H28" s="21" t="s">
        <v>120</v>
      </c>
      <c r="I28" s="19">
        <v>5938.69</v>
      </c>
      <c r="J28" s="24">
        <v>44825</v>
      </c>
      <c r="K28" s="12" t="s">
        <v>20</v>
      </c>
      <c r="L28" s="25">
        <f>5641.76+296.93</f>
        <v>5938.6900000000005</v>
      </c>
      <c r="M28" s="21" t="s">
        <v>121</v>
      </c>
    </row>
    <row r="29" spans="1:13" ht="135">
      <c r="A29" s="11" t="s">
        <v>15</v>
      </c>
      <c r="B29" s="12">
        <v>22</v>
      </c>
      <c r="C29" s="21" t="s">
        <v>72</v>
      </c>
      <c r="D29" s="22" t="s">
        <v>73</v>
      </c>
      <c r="E29" s="15" t="s">
        <v>122</v>
      </c>
      <c r="F29" s="16" t="s">
        <v>123</v>
      </c>
      <c r="G29" s="24">
        <v>44825</v>
      </c>
      <c r="H29" s="21" t="s">
        <v>124</v>
      </c>
      <c r="I29" s="25">
        <v>3319.1</v>
      </c>
      <c r="J29" s="24">
        <v>44825</v>
      </c>
      <c r="K29" s="12" t="s">
        <v>20</v>
      </c>
      <c r="L29" s="25">
        <v>3319.1</v>
      </c>
      <c r="M29" s="21" t="s">
        <v>125</v>
      </c>
    </row>
    <row r="30" spans="1:13" ht="135">
      <c r="A30" s="11" t="s">
        <v>15</v>
      </c>
      <c r="B30" s="12">
        <v>23</v>
      </c>
      <c r="C30" s="21" t="s">
        <v>126</v>
      </c>
      <c r="D30" s="22" t="s">
        <v>127</v>
      </c>
      <c r="E30" s="15" t="s">
        <v>128</v>
      </c>
      <c r="F30" s="16" t="s">
        <v>129</v>
      </c>
      <c r="G30" s="24">
        <v>44825</v>
      </c>
      <c r="H30" s="21" t="s">
        <v>130</v>
      </c>
      <c r="I30" s="25">
        <v>1900</v>
      </c>
      <c r="J30" s="24">
        <v>44826</v>
      </c>
      <c r="K30" s="12" t="s">
        <v>20</v>
      </c>
      <c r="L30" s="25">
        <v>1900</v>
      </c>
      <c r="M30" s="21" t="s">
        <v>131</v>
      </c>
    </row>
    <row r="31" spans="1:13" ht="135">
      <c r="A31" s="11" t="s">
        <v>15</v>
      </c>
      <c r="B31" s="12">
        <v>24</v>
      </c>
      <c r="C31" s="21" t="s">
        <v>132</v>
      </c>
      <c r="D31" s="22" t="s">
        <v>133</v>
      </c>
      <c r="E31" s="15" t="s">
        <v>134</v>
      </c>
      <c r="F31" s="16" t="s">
        <v>135</v>
      </c>
      <c r="G31" s="24">
        <v>44826</v>
      </c>
      <c r="H31" s="21" t="s">
        <v>136</v>
      </c>
      <c r="I31" s="25">
        <v>115.09</v>
      </c>
      <c r="J31" s="24">
        <v>44827</v>
      </c>
      <c r="K31" s="12" t="s">
        <v>20</v>
      </c>
      <c r="L31" s="25">
        <v>115.09</v>
      </c>
      <c r="M31" s="21" t="s">
        <v>137</v>
      </c>
    </row>
    <row r="32" spans="1:13" ht="135">
      <c r="A32" s="11" t="s">
        <v>15</v>
      </c>
      <c r="B32" s="12">
        <v>25</v>
      </c>
      <c r="C32" s="21" t="s">
        <v>132</v>
      </c>
      <c r="D32" s="22" t="s">
        <v>133</v>
      </c>
      <c r="E32" s="15" t="s">
        <v>138</v>
      </c>
      <c r="F32" s="16" t="s">
        <v>139</v>
      </c>
      <c r="G32" s="24">
        <v>44826</v>
      </c>
      <c r="H32" s="21" t="s">
        <v>140</v>
      </c>
      <c r="I32" s="25">
        <v>503.24</v>
      </c>
      <c r="J32" s="24">
        <v>44827</v>
      </c>
      <c r="K32" s="12" t="s">
        <v>20</v>
      </c>
      <c r="L32" s="25">
        <v>503.24</v>
      </c>
      <c r="M32" s="21" t="s">
        <v>137</v>
      </c>
    </row>
    <row r="33" spans="1:14" ht="135">
      <c r="A33" s="11" t="s">
        <v>15</v>
      </c>
      <c r="B33" s="12">
        <v>26</v>
      </c>
      <c r="C33" s="21" t="s">
        <v>132</v>
      </c>
      <c r="D33" s="22" t="s">
        <v>133</v>
      </c>
      <c r="E33" s="15" t="s">
        <v>141</v>
      </c>
      <c r="F33" s="16" t="s">
        <v>142</v>
      </c>
      <c r="G33" s="24">
        <v>44826</v>
      </c>
      <c r="H33" s="21" t="s">
        <v>143</v>
      </c>
      <c r="I33" s="25">
        <v>183.17</v>
      </c>
      <c r="J33" s="24">
        <v>44827</v>
      </c>
      <c r="K33" s="12" t="s">
        <v>20</v>
      </c>
      <c r="L33" s="25">
        <v>183.17</v>
      </c>
      <c r="M33" s="21" t="s">
        <v>137</v>
      </c>
    </row>
    <row r="34" spans="1:14" ht="135">
      <c r="A34" s="11" t="s">
        <v>15</v>
      </c>
      <c r="B34" s="12">
        <v>27</v>
      </c>
      <c r="C34" s="21" t="s">
        <v>132</v>
      </c>
      <c r="D34" s="22" t="s">
        <v>133</v>
      </c>
      <c r="E34" s="15" t="s">
        <v>144</v>
      </c>
      <c r="F34" s="16" t="s">
        <v>145</v>
      </c>
      <c r="G34" s="24">
        <v>44826</v>
      </c>
      <c r="H34" s="21" t="s">
        <v>146</v>
      </c>
      <c r="I34" s="25">
        <v>81.05</v>
      </c>
      <c r="J34" s="24">
        <v>44827</v>
      </c>
      <c r="K34" s="12" t="s">
        <v>20</v>
      </c>
      <c r="L34" s="25">
        <v>81.05</v>
      </c>
      <c r="M34" s="21" t="s">
        <v>137</v>
      </c>
    </row>
    <row r="35" spans="1:14" ht="150">
      <c r="A35" s="11" t="s">
        <v>15</v>
      </c>
      <c r="B35" s="12">
        <v>28</v>
      </c>
      <c r="C35" s="21" t="s">
        <v>147</v>
      </c>
      <c r="D35" s="22" t="s">
        <v>148</v>
      </c>
      <c r="E35" s="15" t="s">
        <v>149</v>
      </c>
      <c r="F35" s="16" t="s">
        <v>150</v>
      </c>
      <c r="G35" s="24">
        <v>44826</v>
      </c>
      <c r="H35" s="21" t="s">
        <v>151</v>
      </c>
      <c r="I35" s="25">
        <v>2275.63</v>
      </c>
      <c r="J35" s="24">
        <v>44827</v>
      </c>
      <c r="K35" s="12" t="s">
        <v>20</v>
      </c>
      <c r="L35" s="25">
        <f>2161.85+113.78</f>
        <v>2275.63</v>
      </c>
      <c r="M35" s="21" t="s">
        <v>152</v>
      </c>
    </row>
    <row r="36" spans="1:14" ht="120">
      <c r="A36" s="11" t="s">
        <v>15</v>
      </c>
      <c r="B36" s="12">
        <v>29</v>
      </c>
      <c r="C36" s="21" t="s">
        <v>153</v>
      </c>
      <c r="D36" s="22" t="s">
        <v>154</v>
      </c>
      <c r="E36" s="30" t="s">
        <v>155</v>
      </c>
      <c r="F36" s="16" t="s">
        <v>156</v>
      </c>
      <c r="G36" s="24">
        <v>44830</v>
      </c>
      <c r="H36" s="21" t="s">
        <v>157</v>
      </c>
      <c r="I36" s="25">
        <v>23.23</v>
      </c>
      <c r="J36" s="24">
        <v>44832</v>
      </c>
      <c r="K36" s="12" t="s">
        <v>20</v>
      </c>
      <c r="L36" s="25">
        <v>23.23</v>
      </c>
      <c r="M36" s="21" t="s">
        <v>158</v>
      </c>
    </row>
    <row r="37" spans="1:14" ht="105">
      <c r="A37" s="11" t="s">
        <v>15</v>
      </c>
      <c r="B37" s="12">
        <v>30</v>
      </c>
      <c r="C37" s="21" t="s">
        <v>159</v>
      </c>
      <c r="D37" s="22" t="s">
        <v>160</v>
      </c>
      <c r="E37" s="30" t="s">
        <v>161</v>
      </c>
      <c r="F37" s="16" t="s">
        <v>162</v>
      </c>
      <c r="G37" s="24">
        <v>44832</v>
      </c>
      <c r="H37" s="21" t="s">
        <v>163</v>
      </c>
      <c r="I37" s="25">
        <v>2447</v>
      </c>
      <c r="J37" s="24">
        <v>44833</v>
      </c>
      <c r="K37" s="12" t="s">
        <v>20</v>
      </c>
      <c r="L37" s="25">
        <f>2324.65+122.35</f>
        <v>2447</v>
      </c>
      <c r="M37" s="21" t="s">
        <v>164</v>
      </c>
    </row>
    <row r="38" spans="1:14" ht="105">
      <c r="A38" s="11" t="s">
        <v>15</v>
      </c>
      <c r="B38" s="12">
        <v>31</v>
      </c>
      <c r="C38" s="21" t="s">
        <v>165</v>
      </c>
      <c r="D38" s="22" t="s">
        <v>166</v>
      </c>
      <c r="E38" s="15" t="s">
        <v>167</v>
      </c>
      <c r="F38" s="16" t="s">
        <v>168</v>
      </c>
      <c r="G38" s="24">
        <v>44832</v>
      </c>
      <c r="H38" s="21" t="s">
        <v>169</v>
      </c>
      <c r="I38" s="25">
        <v>2888.47</v>
      </c>
      <c r="J38" s="24">
        <v>44833</v>
      </c>
      <c r="K38" s="12" t="s">
        <v>20</v>
      </c>
      <c r="L38" s="25">
        <f>2744.05+144.42</f>
        <v>2888.4700000000003</v>
      </c>
      <c r="M38" s="21" t="s">
        <v>170</v>
      </c>
    </row>
    <row r="39" spans="1:14" ht="105">
      <c r="A39" s="11" t="s">
        <v>15</v>
      </c>
      <c r="B39" s="12">
        <v>32</v>
      </c>
      <c r="C39" s="21" t="s">
        <v>165</v>
      </c>
      <c r="D39" s="22" t="s">
        <v>166</v>
      </c>
      <c r="E39" s="15" t="s">
        <v>171</v>
      </c>
      <c r="F39" s="16" t="s">
        <v>172</v>
      </c>
      <c r="G39" s="24">
        <v>44832</v>
      </c>
      <c r="H39" s="21" t="s">
        <v>173</v>
      </c>
      <c r="I39" s="25">
        <v>3263.97</v>
      </c>
      <c r="J39" s="24">
        <v>44833</v>
      </c>
      <c r="K39" s="12" t="s">
        <v>20</v>
      </c>
      <c r="L39" s="25">
        <f>163.2+3100.77</f>
        <v>3263.97</v>
      </c>
      <c r="M39" s="21" t="s">
        <v>174</v>
      </c>
    </row>
    <row r="40" spans="1:14" ht="120">
      <c r="A40" s="11" t="s">
        <v>15</v>
      </c>
      <c r="B40" s="12">
        <v>33</v>
      </c>
      <c r="C40" s="21" t="s">
        <v>175</v>
      </c>
      <c r="D40" s="22" t="s">
        <v>176</v>
      </c>
      <c r="E40" s="15" t="s">
        <v>177</v>
      </c>
      <c r="F40" s="16" t="s">
        <v>178</v>
      </c>
      <c r="G40" s="24">
        <v>44833</v>
      </c>
      <c r="H40" s="21" t="s">
        <v>179</v>
      </c>
      <c r="I40" s="25">
        <v>1971.02</v>
      </c>
      <c r="J40" s="24">
        <v>44833</v>
      </c>
      <c r="K40" s="12" t="s">
        <v>20</v>
      </c>
      <c r="L40" s="25">
        <v>1971.02</v>
      </c>
      <c r="M40" s="21" t="s">
        <v>180</v>
      </c>
    </row>
    <row r="41" spans="1:14" ht="120">
      <c r="A41" s="11" t="s">
        <v>15</v>
      </c>
      <c r="B41" s="12">
        <v>34</v>
      </c>
      <c r="C41" s="21" t="s">
        <v>175</v>
      </c>
      <c r="D41" s="22" t="s">
        <v>176</v>
      </c>
      <c r="E41" s="15" t="s">
        <v>181</v>
      </c>
      <c r="F41" s="16" t="s">
        <v>182</v>
      </c>
      <c r="G41" s="24">
        <v>44833</v>
      </c>
      <c r="H41" s="21" t="s">
        <v>183</v>
      </c>
      <c r="I41" s="25">
        <v>2094.59</v>
      </c>
      <c r="J41" s="24">
        <v>44833</v>
      </c>
      <c r="K41" s="12" t="s">
        <v>20</v>
      </c>
      <c r="L41" s="25">
        <v>2094.59</v>
      </c>
      <c r="M41" s="21" t="s">
        <v>184</v>
      </c>
    </row>
    <row r="42" spans="1:14" ht="120">
      <c r="A42" s="11" t="s">
        <v>15</v>
      </c>
      <c r="B42" s="12">
        <v>35</v>
      </c>
      <c r="C42" s="21" t="s">
        <v>185</v>
      </c>
      <c r="D42" s="22" t="s">
        <v>186</v>
      </c>
      <c r="E42" s="15" t="s">
        <v>187</v>
      </c>
      <c r="F42" s="16" t="s">
        <v>188</v>
      </c>
      <c r="G42" s="24">
        <v>44833</v>
      </c>
      <c r="H42" s="21" t="s">
        <v>189</v>
      </c>
      <c r="I42" s="25">
        <v>28749.919999999998</v>
      </c>
      <c r="J42" s="24">
        <v>44834</v>
      </c>
      <c r="K42" s="12" t="s">
        <v>20</v>
      </c>
      <c r="L42" s="25">
        <f>23718.68+1437.5+431.25</f>
        <v>25587.43</v>
      </c>
      <c r="M42" s="21" t="s">
        <v>190</v>
      </c>
      <c r="N42" s="31" t="s">
        <v>191</v>
      </c>
    </row>
    <row r="43" spans="1:14" ht="135">
      <c r="A43" s="11" t="s">
        <v>15</v>
      </c>
      <c r="B43" s="12">
        <v>36</v>
      </c>
      <c r="C43" s="21" t="s">
        <v>192</v>
      </c>
      <c r="D43" s="22" t="s">
        <v>193</v>
      </c>
      <c r="E43" s="15" t="s">
        <v>194</v>
      </c>
      <c r="F43" s="16" t="s">
        <v>195</v>
      </c>
      <c r="G43" s="24">
        <v>44833</v>
      </c>
      <c r="H43" s="21" t="s">
        <v>196</v>
      </c>
      <c r="I43" s="25">
        <v>5000</v>
      </c>
      <c r="J43" s="24">
        <v>44834</v>
      </c>
      <c r="K43" s="12" t="s">
        <v>20</v>
      </c>
      <c r="L43" s="25">
        <v>5000</v>
      </c>
      <c r="M43" s="21" t="s">
        <v>197</v>
      </c>
    </row>
    <row r="44" spans="1:14" ht="105">
      <c r="A44" s="11" t="s">
        <v>15</v>
      </c>
      <c r="B44" s="12">
        <v>37</v>
      </c>
      <c r="C44" s="21" t="s">
        <v>165</v>
      </c>
      <c r="D44" s="22" t="s">
        <v>166</v>
      </c>
      <c r="E44" s="15" t="s">
        <v>198</v>
      </c>
      <c r="F44" s="16" t="s">
        <v>199</v>
      </c>
      <c r="G44" s="24">
        <v>44833</v>
      </c>
      <c r="H44" s="21" t="s">
        <v>200</v>
      </c>
      <c r="I44" s="25">
        <v>1305.5899999999999</v>
      </c>
      <c r="J44" s="24">
        <v>44834</v>
      </c>
      <c r="K44" s="12" t="s">
        <v>20</v>
      </c>
      <c r="L44" s="25">
        <f>1240.31+65.28</f>
        <v>1305.5899999999999</v>
      </c>
      <c r="M44" s="21" t="s">
        <v>201</v>
      </c>
    </row>
    <row r="45" spans="1:14" ht="135">
      <c r="A45" s="11" t="s">
        <v>15</v>
      </c>
      <c r="B45" s="12">
        <v>38</v>
      </c>
      <c r="C45" s="21" t="s">
        <v>202</v>
      </c>
      <c r="D45" s="22" t="s">
        <v>203</v>
      </c>
      <c r="E45" s="15" t="s">
        <v>204</v>
      </c>
      <c r="F45" s="16" t="s">
        <v>205</v>
      </c>
      <c r="G45" s="24">
        <v>44834</v>
      </c>
      <c r="H45" s="21" t="s">
        <v>206</v>
      </c>
      <c r="I45" s="25">
        <v>216.44</v>
      </c>
      <c r="J45" s="24">
        <v>44834</v>
      </c>
      <c r="K45" s="12" t="s">
        <v>20</v>
      </c>
      <c r="L45" s="25">
        <f>104.38+112.06</f>
        <v>216.44</v>
      </c>
      <c r="M45" s="21" t="s">
        <v>207</v>
      </c>
    </row>
    <row r="46" spans="1:14" ht="120">
      <c r="A46" s="11" t="s">
        <v>15</v>
      </c>
      <c r="B46" s="12">
        <v>39</v>
      </c>
      <c r="C46" s="21" t="s">
        <v>208</v>
      </c>
      <c r="D46" s="22" t="s">
        <v>209</v>
      </c>
      <c r="E46" s="23" t="s">
        <v>210</v>
      </c>
      <c r="F46" s="16" t="s">
        <v>211</v>
      </c>
      <c r="G46" s="24">
        <v>44834</v>
      </c>
      <c r="H46" s="21" t="s">
        <v>212</v>
      </c>
      <c r="I46" s="25">
        <v>217635.23</v>
      </c>
      <c r="J46" s="24">
        <v>44834</v>
      </c>
      <c r="K46" s="12" t="s">
        <v>20</v>
      </c>
      <c r="L46" s="25">
        <f>187554+10881.76+2176.35</f>
        <v>200612.11000000002</v>
      </c>
      <c r="M46" s="21" t="s">
        <v>213</v>
      </c>
      <c r="N46" s="31" t="s">
        <v>214</v>
      </c>
    </row>
    <row r="47" spans="1:14" ht="135">
      <c r="A47" s="11" t="s">
        <v>15</v>
      </c>
      <c r="B47" s="12">
        <v>40</v>
      </c>
      <c r="C47" s="21" t="s">
        <v>98</v>
      </c>
      <c r="D47" s="22" t="s">
        <v>99</v>
      </c>
      <c r="E47" s="29" t="s">
        <v>215</v>
      </c>
      <c r="F47" s="16" t="s">
        <v>216</v>
      </c>
      <c r="G47" s="24">
        <v>44834</v>
      </c>
      <c r="H47" s="21" t="s">
        <v>217</v>
      </c>
      <c r="I47" s="25">
        <v>2589.42</v>
      </c>
      <c r="J47" s="24">
        <v>44834</v>
      </c>
      <c r="K47" s="12" t="s">
        <v>20</v>
      </c>
      <c r="L47" s="25">
        <f>1567.74+1021.68</f>
        <v>2589.42</v>
      </c>
      <c r="M47" s="21" t="s">
        <v>218</v>
      </c>
    </row>
    <row r="48" spans="1:14" ht="135">
      <c r="A48" s="11" t="s">
        <v>15</v>
      </c>
      <c r="B48" s="12">
        <v>41</v>
      </c>
      <c r="C48" s="21" t="s">
        <v>219</v>
      </c>
      <c r="D48" s="22" t="s">
        <v>220</v>
      </c>
      <c r="E48" s="29" t="s">
        <v>221</v>
      </c>
      <c r="F48" s="16" t="s">
        <v>222</v>
      </c>
      <c r="G48" s="24">
        <v>44834</v>
      </c>
      <c r="H48" s="21" t="s">
        <v>223</v>
      </c>
      <c r="I48" s="25">
        <v>1250</v>
      </c>
      <c r="J48" s="24">
        <v>44834</v>
      </c>
      <c r="K48" s="24" t="s">
        <v>20</v>
      </c>
      <c r="L48" s="25">
        <f>18.75+1231.25</f>
        <v>1250</v>
      </c>
      <c r="M48" s="21" t="s">
        <v>224</v>
      </c>
    </row>
    <row r="49" spans="1:13" ht="120">
      <c r="A49" s="11" t="s">
        <v>15</v>
      </c>
      <c r="B49" s="12">
        <v>42</v>
      </c>
      <c r="C49" s="21" t="s">
        <v>225</v>
      </c>
      <c r="D49" s="22" t="s">
        <v>226</v>
      </c>
      <c r="E49" s="15" t="s">
        <v>227</v>
      </c>
      <c r="F49" s="16" t="s">
        <v>228</v>
      </c>
      <c r="G49" s="24">
        <v>44834</v>
      </c>
      <c r="H49" s="21" t="s">
        <v>229</v>
      </c>
      <c r="I49" s="25">
        <v>3352.63</v>
      </c>
      <c r="J49" s="24">
        <v>44834</v>
      </c>
      <c r="K49" s="24" t="s">
        <v>20</v>
      </c>
      <c r="L49" s="25">
        <v>3352.63</v>
      </c>
      <c r="M49" s="21" t="s">
        <v>230</v>
      </c>
    </row>
    <row r="50" spans="1:13" ht="120">
      <c r="A50" s="11" t="s">
        <v>15</v>
      </c>
      <c r="B50" s="12">
        <v>43</v>
      </c>
      <c r="C50" s="21" t="s">
        <v>225</v>
      </c>
      <c r="D50" s="22" t="s">
        <v>226</v>
      </c>
      <c r="E50" s="23" t="s">
        <v>231</v>
      </c>
      <c r="F50" s="16" t="s">
        <v>232</v>
      </c>
      <c r="G50" s="24">
        <v>44834</v>
      </c>
      <c r="H50" s="21" t="s">
        <v>233</v>
      </c>
      <c r="I50" s="25">
        <v>9000</v>
      </c>
      <c r="J50" s="24">
        <v>44834</v>
      </c>
      <c r="K50" s="24" t="s">
        <v>20</v>
      </c>
      <c r="L50" s="25">
        <v>9000</v>
      </c>
      <c r="M50" s="21" t="s">
        <v>234</v>
      </c>
    </row>
    <row r="51" spans="1:13">
      <c r="A51" s="32" t="s">
        <v>235</v>
      </c>
      <c r="B51" s="32"/>
      <c r="C51" s="32"/>
      <c r="D51" s="3"/>
    </row>
    <row r="52" spans="1:13">
      <c r="A52" s="34" t="str">
        <f>[1]Bens!A25</f>
        <v>Data da última atualização: 03/10/2022</v>
      </c>
      <c r="B52" s="35"/>
      <c r="C52" s="3"/>
      <c r="D52" s="1"/>
    </row>
    <row r="53" spans="1:13">
      <c r="A53" s="36" t="s">
        <v>236</v>
      </c>
      <c r="B53" s="36"/>
      <c r="C53" s="36"/>
      <c r="D53" s="36"/>
    </row>
    <row r="54" spans="1:13">
      <c r="A54" s="36" t="s">
        <v>237</v>
      </c>
      <c r="B54" s="36"/>
      <c r="C54" s="36"/>
      <c r="D54" s="36"/>
    </row>
    <row r="55" spans="1:13">
      <c r="A55" s="37" t="s">
        <v>238</v>
      </c>
      <c r="B55" s="37"/>
      <c r="C55" s="37"/>
      <c r="D55" s="1"/>
    </row>
  </sheetData>
  <mergeCells count="5">
    <mergeCell ref="A2:M2"/>
    <mergeCell ref="A3:E3"/>
    <mergeCell ref="A5:L5"/>
    <mergeCell ref="A53:D53"/>
    <mergeCell ref="A54:D54"/>
  </mergeCells>
  <hyperlinks>
    <hyperlink ref="E13" r:id="rId1" display="Liquidação da NE nº 2022NE0000054 - Ref. serviço de água e esgotamento sanitário, relativo ao mês de Junho/2022, nos termos do CA nº 008/2021-MP/PGJ, conforme Fatura Agrupada nº 1994084//2022 e demais documentos do PI-SEI 2022.014323."/>
    <hyperlink ref="F8" r:id="rId2"/>
    <hyperlink ref="F7" r:id="rId3"/>
    <hyperlink ref="E8" r:id="rId4"/>
    <hyperlink ref="E7" r:id="rId5"/>
    <hyperlink ref="E11" r:id="rId6"/>
    <hyperlink ref="E9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E10" r:id="rId50"/>
    <hyperlink ref="E12" r:id="rId51"/>
    <hyperlink ref="E14" r:id="rId52"/>
    <hyperlink ref="E15" r:id="rId53"/>
    <hyperlink ref="E16" r:id="rId54"/>
    <hyperlink ref="E17" r:id="rId55"/>
    <hyperlink ref="E18" r:id="rId56"/>
    <hyperlink ref="E19" r:id="rId57"/>
    <hyperlink ref="E20" r:id="rId58"/>
    <hyperlink ref="E22" r:id="rId59"/>
    <hyperlink ref="E23" r:id="rId60"/>
    <hyperlink ref="E24" r:id="rId61"/>
    <hyperlink ref="E25" r:id="rId62"/>
    <hyperlink ref="E26" r:id="rId63"/>
    <hyperlink ref="E27" r:id="rId64"/>
    <hyperlink ref="E28" r:id="rId65"/>
    <hyperlink ref="E29" r:id="rId66"/>
    <hyperlink ref="E30" r:id="rId67"/>
    <hyperlink ref="E31" r:id="rId68"/>
    <hyperlink ref="E32" r:id="rId69"/>
    <hyperlink ref="E33" r:id="rId70"/>
    <hyperlink ref="E34" r:id="rId71"/>
    <hyperlink ref="E35" r:id="rId72"/>
    <hyperlink ref="E38" r:id="rId73"/>
    <hyperlink ref="E39" r:id="rId74"/>
    <hyperlink ref="E40" r:id="rId75"/>
    <hyperlink ref="E41" r:id="rId76"/>
    <hyperlink ref="E42" r:id="rId77"/>
    <hyperlink ref="E43" r:id="rId78"/>
    <hyperlink ref="E44" r:id="rId79"/>
    <hyperlink ref="E45" r:id="rId80"/>
    <hyperlink ref="E46" r:id="rId81"/>
    <hyperlink ref="E49" r:id="rId82"/>
    <hyperlink ref="E50" r:id="rId83"/>
  </hyperlinks>
  <pageMargins left="0.511811024" right="0.511811024" top="0.78740157499999996" bottom="0.78740157499999996" header="0.31496062000000002" footer="0.31496062000000002"/>
  <pageSetup scale="40" orientation="portrait" r:id="rId84"/>
  <drawing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Serviços</vt:lpstr>
      <vt:lpstr>Serviços!Area_de_impressao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dcterms:created xsi:type="dcterms:W3CDTF">2022-10-13T15:09:30Z</dcterms:created>
  <dcterms:modified xsi:type="dcterms:W3CDTF">2022-10-13T15:09:46Z</dcterms:modified>
</cp:coreProperties>
</file>